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975" activeTab="0"/>
  </bookViews>
  <sheets>
    <sheet name="第2ｰ1-8表" sheetId="1" r:id="rId1"/>
    <sheet name="第2ｰ1-8表_2" sheetId="2" state="hidden" r:id="rId2"/>
  </sheets>
  <definedNames>
    <definedName name="_xlnm.Print_Area" localSheetId="0">'第2ｰ1-8表'!$A$2:$K$64</definedName>
    <definedName name="_xlnm.Print_Area" localSheetId="1">'第2ｰ1-8表_2'!$A$1:$P$58</definedName>
  </definedNames>
  <calcPr fullCalcOnLoad="1"/>
</workbook>
</file>

<file path=xl/sharedStrings.xml><?xml version="1.0" encoding="utf-8"?>
<sst xmlns="http://schemas.openxmlformats.org/spreadsheetml/2006/main" count="333" uniqueCount="198">
  <si>
    <t>　その他</t>
  </si>
  <si>
    <t>区　　　分</t>
  </si>
  <si>
    <t>金額</t>
  </si>
  <si>
    <t>構成比</t>
  </si>
  <si>
    <t>人件費</t>
  </si>
  <si>
    <t>物件費</t>
  </si>
  <si>
    <t>普通建設事業費</t>
  </si>
  <si>
    <t>　補助事業費</t>
  </si>
  <si>
    <t>　単独事業費</t>
  </si>
  <si>
    <t>　受託事業費</t>
  </si>
  <si>
    <t>その他</t>
  </si>
  <si>
    <t>計</t>
  </si>
  <si>
    <t>一般財源等</t>
  </si>
  <si>
    <t>特定財源</t>
  </si>
  <si>
    <t>　地方債</t>
  </si>
  <si>
    <t>　使用料、手数料</t>
  </si>
  <si>
    <t>第２－１－７表　消防費の単位費用及び基準財政需要額の推移</t>
  </si>
  <si>
    <t>年　　　度</t>
  </si>
  <si>
    <t>単位費用</t>
  </si>
  <si>
    <t>（Ａ）</t>
  </si>
  <si>
    <t>（Ｂ）</t>
  </si>
  <si>
    <t>（Ｂ）のうち市町村に対するもの</t>
  </si>
  <si>
    <t>補助金</t>
  </si>
  <si>
    <t>貸付金</t>
  </si>
  <si>
    <t>（百万円）（Ａ）</t>
  </si>
  <si>
    <t>（百万円）（Ｂ）</t>
  </si>
  <si>
    <t>１世帯当たり
消防費（円）</t>
  </si>
  <si>
    <t>住民１人当たり
消防費（円）</t>
  </si>
  <si>
    <t>世帯数</t>
  </si>
  <si>
    <t>人口</t>
  </si>
  <si>
    <t>←（2-1-4表）の作り方</t>
  </si>
  <si>
    <t>←（2-1-5表）の作り方</t>
  </si>
  <si>
    <t>←（2-1-6表）の作り方</t>
  </si>
  <si>
    <t>単位費用については地方交付税法（別表第一（第十二条第四項関係）） に書かれている</t>
  </si>
  <si>
    <t>←（2-1-7表）の作り方</t>
  </si>
  <si>
    <t>　国庫支出金</t>
  </si>
  <si>
    <t>の状況の市町村の歳出合計額をとる。</t>
  </si>
  <si>
    <t>平成２０年度</t>
  </si>
  <si>
    <t>1-3-4表</t>
  </si>
  <si>
    <t>2-5-3表の内数</t>
  </si>
  <si>
    <t>○普通会計決算額について</t>
  </si>
  <si>
    <t>○防災費決算額について</t>
  </si>
  <si>
    <t>5-2都道府県別内訳の歳出総額と同表の東京都の十消防費を基に、下の表を用いて算出する。</t>
  </si>
  <si>
    <t>5-2都道府県別内訳の総務費内訳の中の６防災費から取る。</t>
  </si>
  <si>
    <t>○防災費決算額中の市町村に対する補助金、貸付金について</t>
  </si>
  <si>
    <t>←（2-1-9表）の作り方</t>
  </si>
  <si>
    <t>財源内訳 ６防災費　から数値を取る</t>
  </si>
  <si>
    <t>平成２１年度</t>
  </si>
  <si>
    <t>世帯数、人口については総務省ＨＰの地方行財政＞住民基本台帳等＞人口・人口動態及び世帯数</t>
  </si>
  <si>
    <t>より、市町村別などのデータをダウンロードし、作成する。</t>
  </si>
  <si>
    <t>【普通会計決算額について】</t>
  </si>
  <si>
    <t>東京都内市区町村の都に対する補助費等（C）</t>
  </si>
  <si>
    <t>H21地方財政統計年報</t>
  </si>
  <si>
    <t>(単位：百万円）</t>
  </si>
  <si>
    <t>平成２２年度</t>
  </si>
  <si>
    <t>普通会計決算額は22年度版であれば、24年3月の</t>
  </si>
  <si>
    <t>「地方財政の状況」の資49 第34表目的別歳出決算額</t>
  </si>
  <si>
    <r>
      <t>市町村歳出合計</t>
    </r>
    <r>
      <rPr>
        <sz val="9"/>
        <rFont val="ＭＳ Ｐゴシック"/>
        <family val="3"/>
      </rPr>
      <t>（歳出合計　市町村）</t>
    </r>
    <r>
      <rPr>
        <sz val="14"/>
        <rFont val="ＭＳ Ｐゴシック"/>
        <family val="3"/>
      </rPr>
      <t xml:space="preserve">  （A）</t>
    </r>
  </si>
  <si>
    <r>
      <t>東京都消防費</t>
    </r>
    <r>
      <rPr>
        <sz val="9"/>
        <rFont val="ＭＳ Ｐゴシック"/>
        <family val="3"/>
      </rPr>
      <t>（消防費　都道府県）</t>
    </r>
    <r>
      <rPr>
        <sz val="14"/>
        <rFont val="ＭＳ Ｐゴシック"/>
        <family val="3"/>
      </rPr>
      <t xml:space="preserve">      （B）</t>
    </r>
  </si>
  <si>
    <t>22年度決算であれば24年8月に総務省財務調査課より出る「地方財政統計年報」の</t>
  </si>
  <si>
    <t>22年度決算であれば24年8月に総務省財務調査課より出る「地方財政統計年報」の</t>
  </si>
  <si>
    <t>2-5-1表目的別・性質別歳出内訳総括（純計）（つづき）十消防費　より数値を取る</t>
  </si>
  <si>
    <t>基準財需要額については、近年で言うと７月末（平成24年度は7月24日）に普通交付税大綱が出ているので、</t>
  </si>
  <si>
    <t>24年3月に総務省財務調査課から出た「平成22年度都道府県決算状況調」第5表目的別歳出内訳</t>
  </si>
  <si>
    <t>24年2月に総務省財務調査課から出た「平成22年度都道府県決算状況調」第7表歳出内訳及び</t>
  </si>
  <si>
    <t>【普通会計決算額について】H24白書</t>
  </si>
  <si>
    <t>H22</t>
  </si>
  <si>
    <t>H23</t>
  </si>
  <si>
    <t>平成２３年度</t>
  </si>
  <si>
    <t>△1.8</t>
  </si>
  <si>
    <t>△1.5</t>
  </si>
  <si>
    <t>△4.4</t>
  </si>
  <si>
    <t>△4.1</t>
  </si>
  <si>
    <t>←特定財源は国庫支出金、地方債、使用料・手数料、その他の合計。</t>
  </si>
  <si>
    <t>その他＝分担金・負担金・寄付金+財産収入+繰入金+諸収入+繰越金</t>
  </si>
  <si>
    <t>H24</t>
  </si>
  <si>
    <t>平成２４年度</t>
  </si>
  <si>
    <t>H22</t>
  </si>
  <si>
    <t>H23</t>
  </si>
  <si>
    <r>
      <rPr>
        <sz val="9"/>
        <rFont val="ＭＳ Ｐゴシック"/>
        <family val="3"/>
      </rPr>
      <t xml:space="preserve">        ↑（財務調査課に数字をもらう）　　　　　　　　　  </t>
    </r>
    <r>
      <rPr>
        <sz val="14"/>
        <rFont val="ＭＳ Ｐゴシック"/>
        <family val="3"/>
      </rPr>
      <t>　(A)+(B)-(C)</t>
    </r>
  </si>
  <si>
    <t>※　地方財政統計年報のデータは未定稿のため、財務調査課のデータが固まり次第確認をすること。</t>
  </si>
  <si>
    <t>都道府県歳出合計　　　　　　　　　　　　　　　（A)</t>
  </si>
  <si>
    <t>東京都消防費　　　　　　　　　　　　　　　　　　（B)</t>
  </si>
  <si>
    <t xml:space="preserve">（A）-（B） </t>
  </si>
  <si>
    <t>※都道府県決算状況調に関しては、白書を更新する7月下旬から8月上旬にかけての時期には必ず総務省HP上に掲載されていると思われます。</t>
  </si>
  <si>
    <t>H25</t>
  </si>
  <si>
    <t>H22.3.31現在</t>
  </si>
  <si>
    <t>（H21年度）</t>
  </si>
  <si>
    <t>（H22年度）</t>
  </si>
  <si>
    <t>H23.3.31現在</t>
  </si>
  <si>
    <t>H24.3.31現在</t>
  </si>
  <si>
    <t>（H23年度）</t>
  </si>
  <si>
    <t>H25.3.31現在</t>
  </si>
  <si>
    <t>（H24年度）</t>
  </si>
  <si>
    <t>H26.3.31現在</t>
  </si>
  <si>
    <t>（H25年度）</t>
  </si>
  <si>
    <t>※　データの在処</t>
  </si>
  <si>
    <t>市町村歳出合計（A)</t>
  </si>
  <si>
    <t>東京都消防費（B)</t>
  </si>
  <si>
    <t>第５表　目的別歳出内訳　５－２　都道府県別内訳　十消防費→東京都</t>
  </si>
  <si>
    <t>東京都内市区町村の
都に対する補助費等（C）</t>
  </si>
  <si>
    <t>H24消防費（東京都内市区町村等）【東京都内市町村の都に対する補助金等】</t>
  </si>
  <si>
    <t>「地方財政の状況」（地方財政白書）P.資52第34表　目的別歳出決算額の状況
（ページは平成26年3月の資料のもの。変更可能性有）</t>
  </si>
  <si>
    <t>提供元</t>
  </si>
  <si>
    <t>自席前の棚</t>
  </si>
  <si>
    <t>財務調査課より</t>
  </si>
  <si>
    <t>第２－１－４表　市町村普通会計決算額、消防費、１世帯当たり消防費及び住民１人当たり消防費の推移</t>
  </si>
  <si>
    <t>消防費</t>
  </si>
  <si>
    <t>構成比
（B）／（A）　（％）</t>
  </si>
  <si>
    <t xml:space="preserve">          ３　決算額は純計であり、一部事務組合等に対する負担金等は控除している。</t>
  </si>
  <si>
    <t xml:space="preserve">          ４　普通会計決算額には東京消防庁に係るものが含まれている。</t>
  </si>
  <si>
    <t>第２－１－５表　市町村消防費の性質別決算額の状況</t>
  </si>
  <si>
    <t>（単位：億円，％）</t>
  </si>
  <si>
    <t>　　　　 ２　単位未満を四捨五入しているため、合計等が一致しない場合がある。</t>
  </si>
  <si>
    <t>第２－１－６表　市町村消防費の財源構成</t>
  </si>
  <si>
    <t>　　　 　２　単位未満を四捨五入しているため、合計等が一致しない場合がある。</t>
  </si>
  <si>
    <t>伸率</t>
  </si>
  <si>
    <t>伸率</t>
  </si>
  <si>
    <t>基準財政需要額</t>
  </si>
  <si>
    <t>そのタイミングで消防費を担当している財政課制度係長へ問い合わせて数値を取る。</t>
  </si>
  <si>
    <t>　　　（単位：円，百万円，％）</t>
  </si>
  <si>
    <t>第２－１－９表　都道府県の歳出決算額及び防災費歳出決算額の推移</t>
  </si>
  <si>
    <t>（単位：百万円，％）</t>
  </si>
  <si>
    <t>（Ｂ）／（Ａ）</t>
  </si>
  <si>
    <t>防災費</t>
  </si>
  <si>
    <t>決算額</t>
  </si>
  <si>
    <t>（備考）１　「地方財政の状況」（総務省）及び「住民基本台帳に基づく人口・人口動態及び世帯数」（総務省）の計数をもとに作成。</t>
  </si>
  <si>
    <t>（備考）１　「地方財政統計年報」（総務省）の計数をもとに作成。</t>
  </si>
  <si>
    <t>（備考）１　「地方財政統計年報」（総務省）の計数をもとに作成。</t>
  </si>
  <si>
    <t>(備考)１　「都道府県決算状況調」(総務省)をもとに作成。</t>
  </si>
  <si>
    <t>市町村普通会計決算額</t>
  </si>
  <si>
    <t xml:space="preserve">          ２　「１世帯当たり消防費」及び住民１人当たり消防費」の算定に用いる世帯数及び人口は、当該年度の３月３１日現在における計数である。</t>
  </si>
  <si>
    <t xml:space="preserve">         ２　決算額には、東京消防庁に係る計数は含まれない。</t>
  </si>
  <si>
    <t>(備考)　「地方交付税関係計数資料」(総務省)の計数をもとに作成。</t>
  </si>
  <si>
    <t>H26.1.1現在</t>
  </si>
  <si>
    <t>平成２５年度</t>
  </si>
  <si>
    <t>H26</t>
  </si>
  <si>
    <t>H27.1.1現在</t>
  </si>
  <si>
    <t>平成２６年度</t>
  </si>
  <si>
    <t>総務省HPよりDL</t>
  </si>
  <si>
    <t>「地方財政の状況」の資料編 第34表目的別歳出決算額</t>
  </si>
  <si>
    <t>H27</t>
  </si>
  <si>
    <t>普通会計決算額は28年度版であれば、30年3月の</t>
  </si>
  <si>
    <t>平成２７年度</t>
  </si>
  <si>
    <t>28年度決算であれば30年8月に総務省財務調査課より出る「地方財政統計年報」の</t>
  </si>
  <si>
    <t>28年度決算であれば30年8月に総務省財務調査課より出る「地方財政統計年報」の</t>
  </si>
  <si>
    <t>基準財政需要額については、近年で言うと７月末（平成24年度は7月24日）に普通交付税大綱が出ているので、</t>
  </si>
  <si>
    <t>そのタイミングで（それ以降に）消防費担当の財政課制度係長へ問い合わせて数値を取る。</t>
  </si>
  <si>
    <t>30年3月に総務省財務調査課から出た「平成28年度都道府県決算状況調」第5表目的別歳出内訳</t>
  </si>
  <si>
    <t>30年2月に総務省財務調査課から出た「平成28年度都道府県決算状況調」第7表歳出内訳及び</t>
  </si>
  <si>
    <t>H28.1.1現在</t>
  </si>
  <si>
    <t>自席横の棚</t>
  </si>
  <si>
    <t>「地方財政の状況」（地方財政白書）P.資52第34表　目的別歳出決算額の状況
（ページは平成29年3月の資料のもの。変更可能性有）</t>
  </si>
  <si>
    <t>H27消防費（東京都内市区町村等）【東京都内市町村の都に対する補助金等】</t>
  </si>
  <si>
    <t>財務調査課へ依頼</t>
  </si>
  <si>
    <t>財源内訳 ６防災費　から数値を取る（場所を少し間違えやすいので注意）</t>
  </si>
  <si>
    <t>○決算額について</t>
  </si>
  <si>
    <t>←その他は維持補修費、扶助費、補助費等、積立金、投資及び出資金、貸付金、繰出金の合計。、</t>
  </si>
  <si>
    <r>
      <t>市町村歳出合計</t>
    </r>
    <r>
      <rPr>
        <sz val="9"/>
        <rFont val="ＭＳ Ｐゴシック"/>
        <family val="3"/>
      </rPr>
      <t>（歳出合計　市町村）</t>
    </r>
    <r>
      <rPr>
        <sz val="14"/>
        <rFont val="ＭＳ Ｐゴシック"/>
        <family val="3"/>
      </rPr>
      <t xml:space="preserve"> 　　　　　　　　 （A）</t>
    </r>
  </si>
  <si>
    <t>←（2-1-8表）の作り方</t>
  </si>
  <si>
    <t>第2－1－7表　消防費の単位費用及び基準財政需要額の推移</t>
  </si>
  <si>
    <t>年度</t>
  </si>
  <si>
    <t>対前年度
伸び率
（％）</t>
  </si>
  <si>
    <t>防災費
決算額</t>
  </si>
  <si>
    <t>（Ｂ）のうち
市町村に対するもの</t>
  </si>
  <si>
    <t>普通会計
決算額</t>
  </si>
  <si>
    <t>対前年度
伸び率
（％）</t>
  </si>
  <si>
    <t>住民１人
当たり
消防費
（円）</t>
  </si>
  <si>
    <t>１世帯
当たり
消防費
（円）</t>
  </si>
  <si>
    <t>消防費
決算額</t>
  </si>
  <si>
    <t>（百万円）
（Ｂ）</t>
  </si>
  <si>
    <t>（百万円）
（Ａ）</t>
  </si>
  <si>
    <t>　　</t>
  </si>
  <si>
    <t>単位費用
（円）</t>
  </si>
  <si>
    <t>基準財政
需要額
（百万円）</t>
  </si>
  <si>
    <t>（B）/（A）
×100
（％）</t>
  </si>
  <si>
    <t>（Ｂ）/（Ａ）
×100</t>
  </si>
  <si>
    <t>（備考）　１　「地方財政の状況」（総務省）及び「住民基本台帳に基づく人口・人口動態及び世帯数」（総務省）により作成</t>
  </si>
  <si>
    <t>　　　　　 ２　世帯数及び人口は, それぞれの年度の1月1日現在の計数を用いている。</t>
  </si>
  <si>
    <t xml:space="preserve">        　  ３　各決算額は純計額であり、消防に関する一部事務組合等に対する負担金等の重複は除いている。</t>
  </si>
  <si>
    <t xml:space="preserve">            ４　普通会計決算額には東京消防庁を含む。</t>
  </si>
  <si>
    <t>（備考）  １　「地方財政統計年報」（総務省）により作成</t>
  </si>
  <si>
    <t>　　　　   ２　単位未満を四捨五入しているため、合計等が一致しない場合がある。</t>
  </si>
  <si>
    <t>（備考）  １　「地方財政統計年報」（総務省）により作成</t>
  </si>
  <si>
    <t>　　　   　２　単位未満を四捨五入しているため、合計等が一致しない場合がある。</t>
  </si>
  <si>
    <t>(備考) 　「地方交付税関係計数資料」(総務省)により作成</t>
  </si>
  <si>
    <t>(備考)  １　「都道府県決算状況調」(総務省)により作成</t>
  </si>
  <si>
    <t>第2－1－5表　消防費の性質別歳出決算額の推移</t>
  </si>
  <si>
    <t>第2－1－6表　消防費決算額の財源内訳</t>
  </si>
  <si>
    <t>第2－1－4表　普通会計歳出決算額と消防費決算額との比較並びに１世帯当たり及び住民１人当たり消防費の推移</t>
  </si>
  <si>
    <t>　　　　（単位：百万円，％）</t>
  </si>
  <si>
    <t>普通会計
歳出決算額</t>
  </si>
  <si>
    <t xml:space="preserve">           ２　普通会計歳出決算額は、東京消防庁を除く。</t>
  </si>
  <si>
    <t>H28</t>
  </si>
  <si>
    <t>平成２８年度</t>
  </si>
  <si>
    <r>
      <t>東京都消防費</t>
    </r>
    <r>
      <rPr>
        <sz val="9"/>
        <rFont val="ＭＳ Ｐゴシック"/>
        <family val="3"/>
      </rPr>
      <t>（消防費　都道府県）</t>
    </r>
    <r>
      <rPr>
        <sz val="14"/>
        <rFont val="ＭＳ Ｐゴシック"/>
        <family val="3"/>
      </rPr>
      <t xml:space="preserve">      　　　　　　　 （B）</t>
    </r>
  </si>
  <si>
    <t>東京都内市区町村の都に対する補助費等　  （C）</t>
  </si>
  <si>
    <t>第2-1-8表　都道府県の普通会計歳出決算額と防災費決算額等の推移</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</si>
</sst>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Red]\(0.0\)"/>
    <numFmt numFmtId="179" formatCode="#,##0.0_ "/>
    <numFmt numFmtId="180" formatCode="#,##0.0;&quot;△ &quot;#,##0.0"/>
    <numFmt numFmtId="181" formatCode="#,##0;&quot;△ &quot;#,##0"/>
    <numFmt numFmtId="182" formatCode="0.0;&quot;△ &quot;0.0"/>
    <numFmt numFmtId="183" formatCode="0.00_ "/>
    <numFmt numFmtId="184" formatCode="#,##0.0_);[Red]\(#,##0.0\)"/>
    <numFmt numFmtId="185" formatCode="[$-411]yyyy&quot;年&quot;m&quot;月&quot;d&quot;日&quot;\ dddd"/>
    <numFmt numFmtId="186" formatCode="hh:mm:ss"/>
    <numFmt numFmtId="187" formatCode="0;&quot;△ &quot;0"/>
    <numFmt numFmtId="188" formatCode="0_);[Red]\(0\)"/>
    <numFmt numFmtId="189" formatCode="&quot;¥&quot;#,##0_);[Red]\(&quot;¥&quot;#,##0\)"/>
    <numFmt numFmtId="190" formatCode="0.00_);[Red]\(0.00\)"/>
    <numFmt numFmtId="191" formatCode="0.000_);[Red]\(0.000\)"/>
    <numFmt numFmtId="192" formatCode="0.0%"/>
    <numFmt numFmtId="193" formatCode="#,##0.00_);[Red]\(#,##0.00\)"/>
    <numFmt numFmtId="194" formatCode="#,##0.000_);[Red]\(#,##0.000\)"/>
    <numFmt numFmtId="195" formatCode="#,##0.0000_);[Red]\(#,##0.0000\)"/>
    <numFmt numFmtId="196" formatCode="#,##0.00000_);[Red]\(#,##0.00000\)"/>
    <numFmt numFmtId="197" formatCode="#,##0.000000_);[Red]\(#,##0.000000\)"/>
    <numFmt numFmtId="198" formatCode="0.0000000000"/>
    <numFmt numFmtId="199" formatCode="0.00000000000"/>
    <numFmt numFmtId="200" formatCode="0.000000000"/>
    <numFmt numFmtId="201" formatCode="0.00000000"/>
    <numFmt numFmtId="202" formatCode="0.0000000"/>
    <numFmt numFmtId="203" formatCode="0.000000"/>
    <numFmt numFmtId="204" formatCode="0.00000"/>
    <numFmt numFmtId="205" formatCode="0.0000"/>
    <numFmt numFmtId="206" formatCode="0.000"/>
    <numFmt numFmtId="207" formatCode="0.0"/>
    <numFmt numFmtId="208" formatCode="#,##0.00_ "/>
    <numFmt numFmtId="209" formatCode="#,##0_ ;[Red]\-#,##0\ "/>
    <numFmt numFmtId="210" formatCode="#,##0.000_ "/>
    <numFmt numFmtId="211" formatCode="0.00;&quot;△ &quot;0.00"/>
    <numFmt numFmtId="212" formatCode="0.000;&quot;△ &quot;0.000"/>
    <numFmt numFmtId="213" formatCode="0.0_ "/>
    <numFmt numFmtId="214" formatCode="0.000_ "/>
    <numFmt numFmtId="215" formatCode="0.E+00"/>
    <numFmt numFmtId="216" formatCode="#,##0.0_);\(#,##0.0\)"/>
    <numFmt numFmtId="217" formatCode="#,##0.00;&quot;△ &quot;#,##0.00"/>
  </numFmts>
  <fonts count="57">
    <font>
      <sz val="11"/>
      <name val="ＭＳ Ｐゴシック"/>
      <family val="3"/>
    </font>
    <font>
      <sz val="6"/>
      <name val="ＭＳ Ｐゴシック"/>
      <family val="3"/>
    </font>
    <font>
      <sz val="14"/>
      <name val="ＭＳ Ｐゴシック"/>
      <family val="3"/>
    </font>
    <font>
      <sz val="10"/>
      <name val="ＭＳ Ｐゴシック"/>
      <family val="3"/>
    </font>
    <font>
      <sz val="12"/>
      <name val="ＭＳ Ｐゴシック"/>
      <family val="3"/>
    </font>
    <font>
      <sz val="1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u val="single"/>
      <sz val="8.25"/>
      <color indexed="12"/>
      <name val="ＭＳ Ｐゴシック"/>
      <family val="3"/>
    </font>
    <font>
      <u val="single"/>
      <sz val="8.25"/>
      <color indexed="20"/>
      <name val="ＭＳ Ｐゴシック"/>
      <family val="3"/>
    </font>
    <font>
      <sz val="14"/>
      <color indexed="10"/>
      <name val="ＭＳ Ｐゴシック"/>
      <family val="3"/>
    </font>
    <font>
      <sz val="14"/>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2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4"/>
      <color rgb="FFFF0000"/>
      <name val="ＭＳ Ｐゴシック"/>
      <family val="3"/>
    </font>
    <font>
      <sz val="14"/>
      <color theme="1"/>
      <name val="ＭＳ Ｐゴシック"/>
      <family val="3"/>
    </font>
    <font>
      <sz val="12"/>
      <color indexed="8"/>
      <name val="Calibri"/>
      <family val="3"/>
    </font>
    <font>
      <sz val="14"/>
      <name val="Cambria"/>
      <family val="3"/>
    </font>
    <font>
      <sz val="14"/>
      <name val="Calibri"/>
      <family val="3"/>
    </font>
    <font>
      <sz val="14"/>
      <color theme="1"/>
      <name val="Cambria"/>
      <family val="3"/>
    </font>
    <font>
      <sz val="14"/>
      <color theme="1"/>
      <name val="Calibri"/>
      <family val="3"/>
    </font>
    <font>
      <sz val="11"/>
      <color theme="1"/>
      <name val="ＭＳ Ｐゴシック"/>
      <family val="3"/>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10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7" fillId="3" borderId="0" applyNumberFormat="0" applyBorder="0" applyAlignment="0" applyProtection="0"/>
    <xf numFmtId="0" fontId="30" fillId="4" borderId="0" applyNumberFormat="0" applyBorder="0" applyAlignment="0" applyProtection="0"/>
    <xf numFmtId="0" fontId="7" fillId="5" borderId="0" applyNumberFormat="0" applyBorder="0" applyAlignment="0" applyProtection="0"/>
    <xf numFmtId="0" fontId="30" fillId="6" borderId="0" applyNumberFormat="0" applyBorder="0" applyAlignment="0" applyProtection="0"/>
    <xf numFmtId="0" fontId="7" fillId="7" borderId="0" applyNumberFormat="0" applyBorder="0" applyAlignment="0" applyProtection="0"/>
    <xf numFmtId="0" fontId="30" fillId="8" borderId="0" applyNumberFormat="0" applyBorder="0" applyAlignment="0" applyProtection="0"/>
    <xf numFmtId="0" fontId="7" fillId="9" borderId="0" applyNumberFormat="0" applyBorder="0" applyAlignment="0" applyProtection="0"/>
    <xf numFmtId="0" fontId="30" fillId="10" borderId="0" applyNumberFormat="0" applyBorder="0" applyAlignment="0" applyProtection="0"/>
    <xf numFmtId="0" fontId="7" fillId="11" borderId="0" applyNumberFormat="0" applyBorder="0" applyAlignment="0" applyProtection="0"/>
    <xf numFmtId="0" fontId="30" fillId="12" borderId="0" applyNumberFormat="0" applyBorder="0" applyAlignment="0" applyProtection="0"/>
    <xf numFmtId="0" fontId="7" fillId="13" borderId="0" applyNumberFormat="0" applyBorder="0" applyAlignment="0" applyProtection="0"/>
    <xf numFmtId="0" fontId="30" fillId="14" borderId="0" applyNumberFormat="0" applyBorder="0" applyAlignment="0" applyProtection="0"/>
    <xf numFmtId="0" fontId="7" fillId="15" borderId="0" applyNumberFormat="0" applyBorder="0" applyAlignment="0" applyProtection="0"/>
    <xf numFmtId="0" fontId="30" fillId="16" borderId="0" applyNumberFormat="0" applyBorder="0" applyAlignment="0" applyProtection="0"/>
    <xf numFmtId="0" fontId="7" fillId="17" borderId="0" applyNumberFormat="0" applyBorder="0" applyAlignment="0" applyProtection="0"/>
    <xf numFmtId="0" fontId="30" fillId="18" borderId="0" applyNumberFormat="0" applyBorder="0" applyAlignment="0" applyProtection="0"/>
    <xf numFmtId="0" fontId="7" fillId="19" borderId="0" applyNumberFormat="0" applyBorder="0" applyAlignment="0" applyProtection="0"/>
    <xf numFmtId="0" fontId="30" fillId="20" borderId="0" applyNumberFormat="0" applyBorder="0" applyAlignment="0" applyProtection="0"/>
    <xf numFmtId="0" fontId="7" fillId="9" borderId="0" applyNumberFormat="0" applyBorder="0" applyAlignment="0" applyProtection="0"/>
    <xf numFmtId="0" fontId="30" fillId="21" borderId="0" applyNumberFormat="0" applyBorder="0" applyAlignment="0" applyProtection="0"/>
    <xf numFmtId="0" fontId="7" fillId="15" borderId="0" applyNumberFormat="0" applyBorder="0" applyAlignment="0" applyProtection="0"/>
    <xf numFmtId="0" fontId="30" fillId="22" borderId="0" applyNumberFormat="0" applyBorder="0" applyAlignment="0" applyProtection="0"/>
    <xf numFmtId="0" fontId="7" fillId="23" borderId="0" applyNumberFormat="0" applyBorder="0" applyAlignment="0" applyProtection="0"/>
    <xf numFmtId="0" fontId="31" fillId="24" borderId="0" applyNumberFormat="0" applyBorder="0" applyAlignment="0" applyProtection="0"/>
    <xf numFmtId="0" fontId="8" fillId="25" borderId="0" applyNumberFormat="0" applyBorder="0" applyAlignment="0" applyProtection="0"/>
    <xf numFmtId="0" fontId="31" fillId="26" borderId="0" applyNumberFormat="0" applyBorder="0" applyAlignment="0" applyProtection="0"/>
    <xf numFmtId="0" fontId="8" fillId="17" borderId="0" applyNumberFormat="0" applyBorder="0" applyAlignment="0" applyProtection="0"/>
    <xf numFmtId="0" fontId="31" fillId="27" borderId="0" applyNumberFormat="0" applyBorder="0" applyAlignment="0" applyProtection="0"/>
    <xf numFmtId="0" fontId="8" fillId="19" borderId="0" applyNumberFormat="0" applyBorder="0" applyAlignment="0" applyProtection="0"/>
    <xf numFmtId="0" fontId="31" fillId="28" borderId="0" applyNumberFormat="0" applyBorder="0" applyAlignment="0" applyProtection="0"/>
    <xf numFmtId="0" fontId="8" fillId="29" borderId="0" applyNumberFormat="0" applyBorder="0" applyAlignment="0" applyProtection="0"/>
    <xf numFmtId="0" fontId="31" fillId="30" borderId="0" applyNumberFormat="0" applyBorder="0" applyAlignment="0" applyProtection="0"/>
    <xf numFmtId="0" fontId="8" fillId="31" borderId="0" applyNumberFormat="0" applyBorder="0" applyAlignment="0" applyProtection="0"/>
    <xf numFmtId="0" fontId="31" fillId="32" borderId="0" applyNumberFormat="0" applyBorder="0" applyAlignment="0" applyProtection="0"/>
    <xf numFmtId="0" fontId="8" fillId="33" borderId="0" applyNumberFormat="0" applyBorder="0" applyAlignment="0" applyProtection="0"/>
    <xf numFmtId="0" fontId="31" fillId="34" borderId="0" applyNumberFormat="0" applyBorder="0" applyAlignment="0" applyProtection="0"/>
    <xf numFmtId="0" fontId="8" fillId="35" borderId="0" applyNumberFormat="0" applyBorder="0" applyAlignment="0" applyProtection="0"/>
    <xf numFmtId="0" fontId="31" fillId="36" borderId="0" applyNumberFormat="0" applyBorder="0" applyAlignment="0" applyProtection="0"/>
    <xf numFmtId="0" fontId="8" fillId="37" borderId="0" applyNumberFormat="0" applyBorder="0" applyAlignment="0" applyProtection="0"/>
    <xf numFmtId="0" fontId="31" fillId="38" borderId="0" applyNumberFormat="0" applyBorder="0" applyAlignment="0" applyProtection="0"/>
    <xf numFmtId="0" fontId="8" fillId="39" borderId="0" applyNumberFormat="0" applyBorder="0" applyAlignment="0" applyProtection="0"/>
    <xf numFmtId="0" fontId="31" fillId="40" borderId="0" applyNumberFormat="0" applyBorder="0" applyAlignment="0" applyProtection="0"/>
    <xf numFmtId="0" fontId="8" fillId="29" borderId="0" applyNumberFormat="0" applyBorder="0" applyAlignment="0" applyProtection="0"/>
    <xf numFmtId="0" fontId="31" fillId="41" borderId="0" applyNumberFormat="0" applyBorder="0" applyAlignment="0" applyProtection="0"/>
    <xf numFmtId="0" fontId="8" fillId="31" borderId="0" applyNumberFormat="0" applyBorder="0" applyAlignment="0" applyProtection="0"/>
    <xf numFmtId="0" fontId="31" fillId="42" borderId="0" applyNumberFormat="0" applyBorder="0" applyAlignment="0" applyProtection="0"/>
    <xf numFmtId="0" fontId="8" fillId="43" borderId="0" applyNumberFormat="0" applyBorder="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33" fillId="44" borderId="1" applyNumberFormat="0" applyAlignment="0" applyProtection="0"/>
    <xf numFmtId="0" fontId="10" fillId="45" borderId="2" applyNumberFormat="0" applyAlignment="0" applyProtection="0"/>
    <xf numFmtId="0" fontId="34" fillId="46" borderId="0" applyNumberFormat="0" applyBorder="0" applyAlignment="0" applyProtection="0"/>
    <xf numFmtId="0" fontId="11" fillId="4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48" borderId="3" applyNumberFormat="0" applyFont="0" applyAlignment="0" applyProtection="0"/>
    <xf numFmtId="0" fontId="3" fillId="49" borderId="4" applyNumberFormat="0" applyFont="0" applyAlignment="0" applyProtection="0"/>
    <xf numFmtId="0" fontId="36" fillId="0" borderId="5" applyNumberFormat="0" applyFill="0" applyAlignment="0" applyProtection="0"/>
    <xf numFmtId="0" fontId="12" fillId="0" borderId="6" applyNumberFormat="0" applyFill="0" applyAlignment="0" applyProtection="0"/>
    <xf numFmtId="0" fontId="37" fillId="50" borderId="0" applyNumberFormat="0" applyBorder="0" applyAlignment="0" applyProtection="0"/>
    <xf numFmtId="0" fontId="13" fillId="5" borderId="0" applyNumberFormat="0" applyBorder="0" applyAlignment="0" applyProtection="0"/>
    <xf numFmtId="0" fontId="38" fillId="51" borderId="7" applyNumberFormat="0" applyAlignment="0" applyProtection="0"/>
    <xf numFmtId="0" fontId="14" fillId="52" borderId="8" applyNumberFormat="0" applyAlignment="0" applyProtection="0"/>
    <xf numFmtId="0" fontId="39" fillId="0" borderId="0" applyNumberForma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9" applyNumberFormat="0" applyFill="0" applyAlignment="0" applyProtection="0"/>
    <xf numFmtId="0" fontId="16" fillId="0" borderId="10" applyNumberFormat="0" applyFill="0" applyAlignment="0" applyProtection="0"/>
    <xf numFmtId="0" fontId="41" fillId="0" borderId="11" applyNumberFormat="0" applyFill="0" applyAlignment="0" applyProtection="0"/>
    <xf numFmtId="0" fontId="17" fillId="0" borderId="12" applyNumberFormat="0" applyFill="0" applyAlignment="0" applyProtection="0"/>
    <xf numFmtId="0" fontId="42" fillId="0" borderId="13" applyNumberFormat="0" applyFill="0" applyAlignment="0" applyProtection="0"/>
    <xf numFmtId="0" fontId="18" fillId="0" borderId="14" applyNumberFormat="0" applyFill="0" applyAlignment="0" applyProtection="0"/>
    <xf numFmtId="0" fontId="42" fillId="0" borderId="0" applyNumberFormat="0" applyFill="0" applyBorder="0" applyAlignment="0" applyProtection="0"/>
    <xf numFmtId="0" fontId="18" fillId="0" borderId="0" applyNumberFormat="0" applyFill="0" applyBorder="0" applyAlignment="0" applyProtection="0"/>
    <xf numFmtId="0" fontId="43" fillId="0" borderId="15" applyNumberFormat="0" applyFill="0" applyAlignment="0" applyProtection="0"/>
    <xf numFmtId="0" fontId="19" fillId="0" borderId="16" applyNumberFormat="0" applyFill="0" applyAlignment="0" applyProtection="0"/>
    <xf numFmtId="0" fontId="44" fillId="51" borderId="17" applyNumberFormat="0" applyAlignment="0" applyProtection="0"/>
    <xf numFmtId="0" fontId="20" fillId="52" borderId="18" applyNumberFormat="0" applyAlignment="0" applyProtection="0"/>
    <xf numFmtId="0" fontId="45" fillId="0" borderId="0" applyNumberFormat="0" applyFill="0" applyBorder="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53" borderId="7" applyNumberFormat="0" applyAlignment="0" applyProtection="0"/>
    <xf numFmtId="0" fontId="22" fillId="13" borderId="8" applyNumberFormat="0" applyAlignment="0" applyProtection="0"/>
    <xf numFmtId="0" fontId="0" fillId="0" borderId="0">
      <alignment/>
      <protection/>
    </xf>
    <xf numFmtId="0" fontId="0" fillId="0" borderId="0">
      <alignment/>
      <protection/>
    </xf>
    <xf numFmtId="0" fontId="7" fillId="0" borderId="0">
      <alignment/>
      <protection/>
    </xf>
    <xf numFmtId="0" fontId="47" fillId="0" borderId="0" applyNumberFormat="0" applyFill="0" applyBorder="0" applyAlignment="0" applyProtection="0"/>
    <xf numFmtId="0" fontId="48" fillId="54" borderId="0" applyNumberFormat="0" applyBorder="0" applyAlignment="0" applyProtection="0"/>
    <xf numFmtId="0" fontId="23" fillId="7" borderId="0" applyNumberFormat="0" applyBorder="0" applyAlignment="0" applyProtection="0"/>
  </cellStyleXfs>
  <cellXfs count="423">
    <xf numFmtId="0" fontId="0" fillId="0" borderId="0" xfId="0" applyAlignment="1">
      <alignment vertical="center"/>
    </xf>
    <xf numFmtId="0" fontId="2" fillId="0" borderId="0" xfId="0" applyFont="1" applyAlignment="1">
      <alignment vertical="center"/>
    </xf>
    <xf numFmtId="176" fontId="2" fillId="0" borderId="19" xfId="0" applyNumberFormat="1" applyFont="1" applyBorder="1" applyAlignment="1">
      <alignment vertical="center"/>
    </xf>
    <xf numFmtId="178" fontId="2" fillId="0" borderId="19" xfId="0" applyNumberFormat="1" applyFont="1" applyBorder="1" applyAlignment="1">
      <alignment vertical="center"/>
    </xf>
    <xf numFmtId="176" fontId="2" fillId="0" borderId="20" xfId="0" applyNumberFormat="1" applyFont="1" applyBorder="1" applyAlignment="1">
      <alignment vertical="center"/>
    </xf>
    <xf numFmtId="178" fontId="2" fillId="0" borderId="20" xfId="0" applyNumberFormat="1"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55" borderId="21" xfId="0" applyFont="1" applyFill="1" applyBorder="1" applyAlignment="1">
      <alignment horizontal="center" vertical="center"/>
    </xf>
    <xf numFmtId="178" fontId="2" fillId="0" borderId="0" xfId="0" applyNumberFormat="1" applyFont="1" applyAlignment="1">
      <alignment vertical="center"/>
    </xf>
    <xf numFmtId="0" fontId="2" fillId="0" borderId="0" xfId="0" applyFont="1" applyAlignment="1">
      <alignment horizontal="left"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180" fontId="2" fillId="0" borderId="0" xfId="0" applyNumberFormat="1" applyFont="1" applyBorder="1" applyAlignment="1">
      <alignment vertical="center"/>
    </xf>
    <xf numFmtId="180" fontId="2" fillId="0" borderId="0" xfId="0" applyNumberFormat="1" applyFont="1" applyFill="1" applyBorder="1" applyAlignment="1">
      <alignment vertical="center"/>
    </xf>
    <xf numFmtId="0" fontId="4" fillId="0" borderId="0" xfId="0" applyFont="1" applyAlignment="1">
      <alignment vertical="center"/>
    </xf>
    <xf numFmtId="176" fontId="2" fillId="0" borderId="19" xfId="0" applyNumberFormat="1" applyFont="1" applyFill="1" applyBorder="1" applyAlignment="1">
      <alignment vertical="center"/>
    </xf>
    <xf numFmtId="178" fontId="2" fillId="0" borderId="19" xfId="0" applyNumberFormat="1" applyFont="1" applyFill="1" applyBorder="1" applyAlignment="1">
      <alignment vertical="center"/>
    </xf>
    <xf numFmtId="176" fontId="2" fillId="56" borderId="20" xfId="0" applyNumberFormat="1" applyFont="1" applyFill="1" applyBorder="1" applyAlignment="1">
      <alignment vertical="center"/>
    </xf>
    <xf numFmtId="178" fontId="2" fillId="56" borderId="20" xfId="0" applyNumberFormat="1" applyFont="1" applyFill="1" applyBorder="1" applyAlignment="1">
      <alignment vertical="center"/>
    </xf>
    <xf numFmtId="0" fontId="2" fillId="56" borderId="20" xfId="0" applyFont="1" applyFill="1" applyBorder="1" applyAlignment="1">
      <alignment horizontal="center" vertical="center"/>
    </xf>
    <xf numFmtId="176" fontId="2" fillId="56" borderId="21" xfId="0" applyNumberFormat="1" applyFont="1" applyFill="1" applyBorder="1" applyAlignment="1">
      <alignment vertical="center"/>
    </xf>
    <xf numFmtId="184" fontId="2" fillId="0" borderId="19" xfId="0" applyNumberFormat="1" applyFont="1" applyBorder="1" applyAlignment="1">
      <alignment vertical="center"/>
    </xf>
    <xf numFmtId="184" fontId="2" fillId="55" borderId="21" xfId="0" applyNumberFormat="1" applyFont="1" applyFill="1" applyBorder="1" applyAlignment="1">
      <alignment vertical="center"/>
    </xf>
    <xf numFmtId="179" fontId="2" fillId="0" borderId="19" xfId="0" applyNumberFormat="1" applyFont="1" applyBorder="1" applyAlignment="1">
      <alignment vertical="center"/>
    </xf>
    <xf numFmtId="179" fontId="2" fillId="56" borderId="21" xfId="0" applyNumberFormat="1" applyFont="1" applyFill="1" applyBorder="1" applyAlignment="1">
      <alignment vertical="center"/>
    </xf>
    <xf numFmtId="178" fontId="2" fillId="56" borderId="21" xfId="0" applyNumberFormat="1" applyFont="1" applyFill="1" applyBorder="1" applyAlignment="1">
      <alignment vertical="center"/>
    </xf>
    <xf numFmtId="38" fontId="2" fillId="56" borderId="21" xfId="81" applyFont="1" applyFill="1" applyBorder="1" applyAlignment="1">
      <alignment vertical="center"/>
    </xf>
    <xf numFmtId="0" fontId="2" fillId="57" borderId="0" xfId="0" applyFont="1" applyFill="1" applyAlignment="1">
      <alignment vertical="center"/>
    </xf>
    <xf numFmtId="178" fontId="2" fillId="57" borderId="0" xfId="0" applyNumberFormat="1" applyFont="1" applyFill="1" applyAlignment="1">
      <alignment vertical="center"/>
    </xf>
    <xf numFmtId="0" fontId="2" fillId="57" borderId="0" xfId="0" applyFont="1" applyFill="1" applyBorder="1" applyAlignment="1">
      <alignment horizontal="center" vertical="center"/>
    </xf>
    <xf numFmtId="178" fontId="2" fillId="57" borderId="0" xfId="0" applyNumberFormat="1" applyFont="1" applyFill="1" applyBorder="1" applyAlignment="1">
      <alignment horizontal="center" vertical="center"/>
    </xf>
    <xf numFmtId="181" fontId="2" fillId="57" borderId="0" xfId="0" applyNumberFormat="1" applyFont="1" applyFill="1" applyBorder="1" applyAlignment="1">
      <alignment vertical="center"/>
    </xf>
    <xf numFmtId="180" fontId="2" fillId="57" borderId="0" xfId="0" applyNumberFormat="1" applyFont="1" applyFill="1" applyBorder="1" applyAlignment="1">
      <alignment vertical="center"/>
    </xf>
    <xf numFmtId="179" fontId="2" fillId="57" borderId="0" xfId="0" applyNumberFormat="1" applyFont="1" applyFill="1" applyBorder="1" applyAlignment="1">
      <alignment vertical="center"/>
    </xf>
    <xf numFmtId="0" fontId="2" fillId="57" borderId="0" xfId="0" applyFont="1" applyFill="1" applyBorder="1" applyAlignment="1">
      <alignment vertical="center"/>
    </xf>
    <xf numFmtId="178" fontId="2" fillId="57" borderId="0" xfId="0" applyNumberFormat="1" applyFont="1" applyFill="1" applyBorder="1" applyAlignment="1">
      <alignment vertical="center"/>
    </xf>
    <xf numFmtId="187" fontId="2" fillId="57" borderId="0" xfId="0" applyNumberFormat="1" applyFont="1" applyFill="1" applyBorder="1" applyAlignment="1">
      <alignment vertical="center"/>
    </xf>
    <xf numFmtId="0" fontId="2" fillId="0" borderId="21" xfId="0" applyFont="1" applyBorder="1" applyAlignment="1">
      <alignment horizontal="center" vertical="center"/>
    </xf>
    <xf numFmtId="176" fontId="2" fillId="0" borderId="21" xfId="0" applyNumberFormat="1" applyFont="1" applyBorder="1" applyAlignment="1">
      <alignment vertical="center"/>
    </xf>
    <xf numFmtId="178" fontId="2" fillId="0" borderId="0" xfId="0" applyNumberFormat="1" applyFont="1" applyFill="1" applyBorder="1" applyAlignment="1">
      <alignment horizontal="left" vertical="center"/>
    </xf>
    <xf numFmtId="178" fontId="2" fillId="0" borderId="0" xfId="0" applyNumberFormat="1"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Fill="1" applyBorder="1" applyAlignment="1">
      <alignment horizontal="center" vertical="center"/>
    </xf>
    <xf numFmtId="176" fontId="2" fillId="0" borderId="21" xfId="0" applyNumberFormat="1" applyFont="1" applyFill="1" applyBorder="1" applyAlignment="1">
      <alignment vertical="center"/>
    </xf>
    <xf numFmtId="192" fontId="4" fillId="0" borderId="0" xfId="0" applyNumberFormat="1" applyFont="1" applyAlignment="1">
      <alignment vertical="center"/>
    </xf>
    <xf numFmtId="177" fontId="2" fillId="0" borderId="0" xfId="0" applyNumberFormat="1" applyFont="1" applyBorder="1" applyAlignment="1">
      <alignment horizontal="center" vertical="center"/>
    </xf>
    <xf numFmtId="176" fontId="49" fillId="0" borderId="19" xfId="0" applyNumberFormat="1" applyFont="1" applyBorder="1" applyAlignment="1">
      <alignment vertical="center"/>
    </xf>
    <xf numFmtId="0" fontId="49" fillId="0" borderId="20" xfId="0" applyFont="1" applyBorder="1" applyAlignment="1">
      <alignment horizontal="center" vertical="center"/>
    </xf>
    <xf numFmtId="184" fontId="49" fillId="0" borderId="19" xfId="0" applyNumberFormat="1" applyFont="1" applyBorder="1" applyAlignment="1">
      <alignment vertical="center"/>
    </xf>
    <xf numFmtId="178" fontId="49" fillId="56" borderId="21" xfId="0" applyNumberFormat="1" applyFont="1" applyFill="1" applyBorder="1" applyAlignment="1">
      <alignment vertical="center"/>
    </xf>
    <xf numFmtId="176" fontId="49" fillId="0" borderId="20" xfId="0" applyNumberFormat="1" applyFont="1" applyBorder="1" applyAlignment="1">
      <alignment vertical="center"/>
    </xf>
    <xf numFmtId="187" fontId="49" fillId="57" borderId="0" xfId="0" applyNumberFormat="1" applyFont="1" applyFill="1" applyBorder="1" applyAlignment="1">
      <alignment vertical="center"/>
    </xf>
    <xf numFmtId="180" fontId="49" fillId="0" borderId="0" xfId="0" applyNumberFormat="1" applyFont="1" applyBorder="1" applyAlignment="1">
      <alignment vertical="center"/>
    </xf>
    <xf numFmtId="179" fontId="49" fillId="0" borderId="19" xfId="0" applyNumberFormat="1" applyFont="1" applyBorder="1" applyAlignment="1">
      <alignment vertical="center"/>
    </xf>
    <xf numFmtId="176" fontId="49" fillId="56" borderId="21" xfId="0" applyNumberFormat="1" applyFont="1" applyFill="1" applyBorder="1" applyAlignment="1">
      <alignment vertical="center"/>
    </xf>
    <xf numFmtId="179" fontId="49" fillId="56" borderId="21" xfId="0" applyNumberFormat="1" applyFont="1" applyFill="1" applyBorder="1" applyAlignment="1">
      <alignment vertical="center"/>
    </xf>
    <xf numFmtId="176" fontId="49" fillId="0" borderId="22" xfId="0" applyNumberFormat="1" applyFont="1" applyBorder="1" applyAlignment="1">
      <alignment vertical="center"/>
    </xf>
    <xf numFmtId="176" fontId="49" fillId="0" borderId="23" xfId="0" applyNumberFormat="1" applyFont="1" applyBorder="1" applyAlignment="1">
      <alignment vertical="center"/>
    </xf>
    <xf numFmtId="182" fontId="49" fillId="0" borderId="22" xfId="0" applyNumberFormat="1" applyFont="1" applyBorder="1" applyAlignment="1">
      <alignment horizontal="right" vertical="center"/>
    </xf>
    <xf numFmtId="182" fontId="49" fillId="0" borderId="23" xfId="0" applyNumberFormat="1" applyFont="1" applyBorder="1" applyAlignment="1">
      <alignment horizontal="right" vertical="center"/>
    </xf>
    <xf numFmtId="183" fontId="49" fillId="0" borderId="22" xfId="0" applyNumberFormat="1" applyFont="1" applyBorder="1" applyAlignment="1">
      <alignment vertical="center"/>
    </xf>
    <xf numFmtId="183" fontId="49" fillId="0" borderId="23" xfId="0" applyNumberFormat="1" applyFont="1" applyBorder="1" applyAlignment="1">
      <alignment vertical="center"/>
    </xf>
    <xf numFmtId="178" fontId="49" fillId="0" borderId="22" xfId="69" applyNumberFormat="1" applyFont="1" applyBorder="1" applyAlignment="1">
      <alignment vertical="center"/>
    </xf>
    <xf numFmtId="178" fontId="49" fillId="0" borderId="23" xfId="69" applyNumberFormat="1" applyFont="1" applyBorder="1" applyAlignment="1">
      <alignment vertical="center"/>
    </xf>
    <xf numFmtId="0" fontId="2" fillId="0" borderId="0" xfId="0" applyFont="1" applyAlignment="1">
      <alignment vertical="top"/>
    </xf>
    <xf numFmtId="0" fontId="2" fillId="57" borderId="0"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vertical="top" wrapText="1"/>
    </xf>
    <xf numFmtId="178" fontId="49" fillId="0" borderId="0" xfId="69" applyNumberFormat="1" applyFont="1" applyBorder="1" applyAlignment="1">
      <alignment vertical="center"/>
    </xf>
    <xf numFmtId="178" fontId="2" fillId="0" borderId="0" xfId="0" applyNumberFormat="1" applyFont="1" applyBorder="1" applyAlignment="1">
      <alignment horizontal="center" vertical="center"/>
    </xf>
    <xf numFmtId="176" fontId="50" fillId="0" borderId="21" xfId="0" applyNumberFormat="1" applyFont="1" applyBorder="1" applyAlignment="1">
      <alignment vertical="center"/>
    </xf>
    <xf numFmtId="176" fontId="50" fillId="0" borderId="21" xfId="0" applyNumberFormat="1" applyFont="1" applyFill="1" applyBorder="1" applyAlignment="1">
      <alignment vertical="center"/>
    </xf>
    <xf numFmtId="178" fontId="2" fillId="0" borderId="0" xfId="0" applyNumberFormat="1" applyFont="1" applyBorder="1" applyAlignment="1">
      <alignment vertical="center"/>
    </xf>
    <xf numFmtId="176" fontId="50" fillId="0" borderId="0" xfId="0" applyNumberFormat="1" applyFont="1" applyBorder="1" applyAlignment="1">
      <alignment vertical="center"/>
    </xf>
    <xf numFmtId="176" fontId="49" fillId="0" borderId="0" xfId="0" applyNumberFormat="1" applyFont="1" applyBorder="1" applyAlignment="1">
      <alignment vertical="center"/>
    </xf>
    <xf numFmtId="0" fontId="50" fillId="0" borderId="19" xfId="0" applyFont="1" applyBorder="1" applyAlignment="1">
      <alignment horizontal="center" vertical="center"/>
    </xf>
    <xf numFmtId="176" fontId="3" fillId="57" borderId="0" xfId="0" applyNumberFormat="1" applyFont="1" applyFill="1" applyBorder="1" applyAlignment="1">
      <alignment horizontal="center" vertical="center"/>
    </xf>
    <xf numFmtId="177" fontId="49" fillId="0" borderId="19" xfId="0" applyNumberFormat="1" applyFont="1" applyBorder="1" applyAlignment="1">
      <alignment vertical="center"/>
    </xf>
    <xf numFmtId="209" fontId="49" fillId="0" borderId="19" xfId="0" applyNumberFormat="1" applyFont="1" applyBorder="1" applyAlignment="1">
      <alignment vertical="center"/>
    </xf>
    <xf numFmtId="177" fontId="49" fillId="56" borderId="21" xfId="0" applyNumberFormat="1" applyFont="1" applyFill="1" applyBorder="1" applyAlignment="1">
      <alignment vertical="center"/>
    </xf>
    <xf numFmtId="176" fontId="2" fillId="0" borderId="0" xfId="0" applyNumberFormat="1" applyFont="1" applyAlignment="1">
      <alignment vertical="center"/>
    </xf>
    <xf numFmtId="176" fontId="50" fillId="0" borderId="19" xfId="0" applyNumberFormat="1" applyFont="1" applyBorder="1" applyAlignment="1">
      <alignment vertical="center"/>
    </xf>
    <xf numFmtId="179" fontId="50" fillId="0" borderId="19" xfId="0" applyNumberFormat="1" applyFont="1" applyBorder="1" applyAlignment="1">
      <alignment vertical="center"/>
    </xf>
    <xf numFmtId="176" fontId="50" fillId="0" borderId="19" xfId="0" applyNumberFormat="1" applyFont="1" applyFill="1" applyBorder="1" applyAlignment="1">
      <alignment vertical="center"/>
    </xf>
    <xf numFmtId="176" fontId="50" fillId="56" borderId="21" xfId="0" applyNumberFormat="1" applyFont="1" applyFill="1" applyBorder="1" applyAlignment="1">
      <alignment vertical="center"/>
    </xf>
    <xf numFmtId="179" fontId="50" fillId="56" borderId="21" xfId="0" applyNumberFormat="1" applyFont="1" applyFill="1" applyBorder="1" applyAlignment="1">
      <alignment vertical="center"/>
    </xf>
    <xf numFmtId="184" fontId="50" fillId="0" borderId="19" xfId="0" applyNumberFormat="1" applyFont="1" applyBorder="1" applyAlignment="1">
      <alignment vertical="center"/>
    </xf>
    <xf numFmtId="38" fontId="50" fillId="56" borderId="21" xfId="81" applyFont="1" applyFill="1" applyBorder="1" applyAlignment="1">
      <alignment vertical="center"/>
    </xf>
    <xf numFmtId="178" fontId="50" fillId="56" borderId="21" xfId="0" applyNumberFormat="1" applyFont="1" applyFill="1" applyBorder="1" applyAlignment="1">
      <alignment vertical="center"/>
    </xf>
    <xf numFmtId="177" fontId="49" fillId="0" borderId="21" xfId="0" applyNumberFormat="1" applyFont="1" applyBorder="1" applyAlignment="1">
      <alignment horizontal="right" vertical="center"/>
    </xf>
    <xf numFmtId="0" fontId="0" fillId="0" borderId="0" xfId="0" applyAlignment="1">
      <alignment horizontal="left" vertical="center" wrapText="1"/>
    </xf>
    <xf numFmtId="178" fontId="24" fillId="57" borderId="0" xfId="0" applyNumberFormat="1" applyFont="1" applyFill="1" applyAlignment="1">
      <alignment vertical="center"/>
    </xf>
    <xf numFmtId="178" fontId="2" fillId="56" borderId="21" xfId="0" applyNumberFormat="1" applyFont="1" applyFill="1" applyBorder="1" applyAlignment="1">
      <alignment horizontal="center" vertical="center"/>
    </xf>
    <xf numFmtId="0" fontId="2" fillId="0" borderId="21" xfId="0" applyFont="1" applyBorder="1" applyAlignment="1">
      <alignment vertical="center"/>
    </xf>
    <xf numFmtId="177" fontId="49" fillId="0" borderId="21" xfId="0" applyNumberFormat="1" applyFont="1" applyBorder="1" applyAlignment="1">
      <alignment vertical="center"/>
    </xf>
    <xf numFmtId="178" fontId="2" fillId="57" borderId="24" xfId="0" applyNumberFormat="1" applyFont="1" applyFill="1" applyBorder="1" applyAlignment="1">
      <alignment vertical="center"/>
    </xf>
    <xf numFmtId="178" fontId="2" fillId="0" borderId="25" xfId="0" applyNumberFormat="1"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178" fontId="2" fillId="57" borderId="27" xfId="0" applyNumberFormat="1" applyFont="1" applyFill="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2" fillId="0" borderId="28" xfId="0" applyFont="1" applyBorder="1" applyAlignment="1">
      <alignment vertical="center"/>
    </xf>
    <xf numFmtId="10" fontId="2" fillId="0" borderId="27" xfId="69" applyNumberFormat="1" applyFont="1" applyBorder="1" applyAlignment="1">
      <alignment vertical="center"/>
    </xf>
    <xf numFmtId="178" fontId="2" fillId="0" borderId="0" xfId="0" applyNumberFormat="1" applyFont="1" applyBorder="1" applyAlignment="1">
      <alignment vertical="center"/>
    </xf>
    <xf numFmtId="0" fontId="4" fillId="0" borderId="28" xfId="0" applyFont="1" applyBorder="1" applyAlignment="1">
      <alignment vertical="center"/>
    </xf>
    <xf numFmtId="178" fontId="6" fillId="57" borderId="27" xfId="0" applyNumberFormat="1" applyFont="1" applyFill="1" applyBorder="1" applyAlignment="1">
      <alignment vertical="center"/>
    </xf>
    <xf numFmtId="3" fontId="4" fillId="0" borderId="28" xfId="0" applyNumberFormat="1" applyFont="1" applyBorder="1" applyAlignment="1">
      <alignment vertical="center"/>
    </xf>
    <xf numFmtId="178" fontId="2" fillId="57" borderId="27" xfId="0" applyNumberFormat="1" applyFont="1" applyFill="1" applyBorder="1" applyAlignment="1">
      <alignment horizontal="left" vertical="center"/>
    </xf>
    <xf numFmtId="178" fontId="2" fillId="57" borderId="0" xfId="0" applyNumberFormat="1" applyFont="1" applyFill="1" applyBorder="1" applyAlignment="1">
      <alignment horizontal="right" vertical="center"/>
    </xf>
    <xf numFmtId="192" fontId="4" fillId="0" borderId="28" xfId="69" applyNumberFormat="1" applyFont="1" applyBorder="1" applyAlignment="1">
      <alignment vertical="center"/>
    </xf>
    <xf numFmtId="178" fontId="0" fillId="57" borderId="27" xfId="0" applyNumberFormat="1" applyFont="1" applyFill="1" applyBorder="1" applyAlignment="1">
      <alignment vertical="center"/>
    </xf>
    <xf numFmtId="178" fontId="5" fillId="57" borderId="0" xfId="0" applyNumberFormat="1" applyFont="1" applyFill="1" applyBorder="1" applyAlignment="1">
      <alignment horizontal="left" vertical="top"/>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24" xfId="0" applyFont="1" applyBorder="1" applyAlignment="1">
      <alignment vertical="center"/>
    </xf>
    <xf numFmtId="0" fontId="2" fillId="0" borderId="25" xfId="0" applyFont="1" applyBorder="1" applyAlignment="1">
      <alignment horizontal="left" vertical="center"/>
    </xf>
    <xf numFmtId="0" fontId="2" fillId="0" borderId="27"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57" borderId="24" xfId="0" applyFont="1" applyFill="1" applyBorder="1" applyAlignment="1">
      <alignment horizontal="center" vertical="center"/>
    </xf>
    <xf numFmtId="0" fontId="2" fillId="0" borderId="25" xfId="0" applyFont="1" applyFill="1" applyBorder="1" applyAlignment="1">
      <alignment horizontal="left" vertical="center"/>
    </xf>
    <xf numFmtId="178" fontId="2" fillId="57" borderId="27" xfId="0" applyNumberFormat="1" applyFont="1" applyFill="1" applyBorder="1" applyAlignment="1">
      <alignment horizontal="center" vertical="center"/>
    </xf>
    <xf numFmtId="187" fontId="2" fillId="57" borderId="27" xfId="0" applyNumberFormat="1" applyFont="1" applyFill="1" applyBorder="1" applyAlignment="1">
      <alignment vertical="center"/>
    </xf>
    <xf numFmtId="179" fontId="2" fillId="57" borderId="29" xfId="0" applyNumberFormat="1" applyFont="1" applyFill="1" applyBorder="1" applyAlignment="1">
      <alignment vertical="center"/>
    </xf>
    <xf numFmtId="180" fontId="2" fillId="0" borderId="30" xfId="0" applyNumberFormat="1" applyFont="1" applyFill="1" applyBorder="1" applyAlignment="1">
      <alignment vertical="center"/>
    </xf>
    <xf numFmtId="178" fontId="2" fillId="57" borderId="29" xfId="0" applyNumberFormat="1" applyFont="1" applyFill="1" applyBorder="1" applyAlignment="1">
      <alignment vertical="center"/>
    </xf>
    <xf numFmtId="178" fontId="2" fillId="0" borderId="30" xfId="0" applyNumberFormat="1" applyFont="1" applyBorder="1" applyAlignment="1">
      <alignment vertical="center"/>
    </xf>
    <xf numFmtId="0" fontId="2" fillId="0" borderId="27" xfId="0" applyFont="1" applyBorder="1" applyAlignment="1">
      <alignment vertical="top" wrapText="1"/>
    </xf>
    <xf numFmtId="0" fontId="2" fillId="0" borderId="27" xfId="0" applyFont="1" applyBorder="1" applyAlignment="1">
      <alignment horizontal="left" vertical="center" wrapText="1"/>
    </xf>
    <xf numFmtId="178" fontId="2" fillId="0" borderId="0" xfId="0" applyNumberFormat="1" applyFont="1" applyBorder="1" applyAlignment="1">
      <alignment wrapText="1"/>
    </xf>
    <xf numFmtId="0" fontId="2" fillId="0" borderId="28" xfId="0" applyFont="1" applyBorder="1" applyAlignment="1">
      <alignment horizontal="center" vertical="center"/>
    </xf>
    <xf numFmtId="0" fontId="2" fillId="0" borderId="28" xfId="0" applyFont="1" applyBorder="1" applyAlignment="1">
      <alignment horizontal="right" vertical="center"/>
    </xf>
    <xf numFmtId="176" fontId="4" fillId="0" borderId="21" xfId="0" applyNumberFormat="1" applyFont="1" applyBorder="1" applyAlignment="1">
      <alignment horizontal="right" vertical="center"/>
    </xf>
    <xf numFmtId="3" fontId="4" fillId="0" borderId="21" xfId="0" applyNumberFormat="1" applyFont="1" applyBorder="1" applyAlignment="1">
      <alignment horizontal="right" vertical="center"/>
    </xf>
    <xf numFmtId="3" fontId="51" fillId="0" borderId="21" xfId="103" applyNumberFormat="1" applyFont="1" applyFill="1" applyBorder="1" applyAlignment="1">
      <alignment horizontal="right" vertical="center"/>
      <protection/>
    </xf>
    <xf numFmtId="0" fontId="2" fillId="0" borderId="21" xfId="0" applyFont="1" applyBorder="1" applyAlignment="1">
      <alignment horizontal="left" vertical="center"/>
    </xf>
    <xf numFmtId="192" fontId="2" fillId="0" borderId="21" xfId="0" applyNumberFormat="1" applyFont="1" applyBorder="1" applyAlignment="1">
      <alignment horizontal="center" vertical="center"/>
    </xf>
    <xf numFmtId="192" fontId="4" fillId="0" borderId="21" xfId="0" applyNumberFormat="1" applyFont="1" applyBorder="1" applyAlignment="1">
      <alignment vertical="center"/>
    </xf>
    <xf numFmtId="0" fontId="4" fillId="0" borderId="21" xfId="0" applyFont="1" applyBorder="1" applyAlignment="1">
      <alignment vertical="center"/>
    </xf>
    <xf numFmtId="0" fontId="0" fillId="0" borderId="0" xfId="0" applyFont="1" applyBorder="1" applyAlignment="1">
      <alignment vertical="center"/>
    </xf>
    <xf numFmtId="0" fontId="0" fillId="0" borderId="21" xfId="0" applyFont="1" applyBorder="1" applyAlignment="1">
      <alignment vertical="center"/>
    </xf>
    <xf numFmtId="0" fontId="50" fillId="55" borderId="21" xfId="0" applyFont="1" applyFill="1" applyBorder="1" applyAlignment="1">
      <alignment horizontal="center" vertical="center"/>
    </xf>
    <xf numFmtId="178" fontId="50" fillId="55" borderId="21" xfId="0" applyNumberFormat="1" applyFont="1" applyFill="1" applyBorder="1" applyAlignment="1">
      <alignment horizontal="center" vertical="center"/>
    </xf>
    <xf numFmtId="3" fontId="2" fillId="56" borderId="32" xfId="0" applyNumberFormat="1" applyFont="1" applyFill="1" applyBorder="1" applyAlignment="1">
      <alignment vertical="center"/>
    </xf>
    <xf numFmtId="3" fontId="49" fillId="0" borderId="21" xfId="0" applyNumberFormat="1" applyFont="1" applyBorder="1" applyAlignment="1">
      <alignment vertical="center"/>
    </xf>
    <xf numFmtId="177" fontId="50" fillId="0" borderId="21" xfId="0" applyNumberFormat="1" applyFont="1" applyBorder="1" applyAlignment="1">
      <alignment horizontal="right" vertical="center"/>
    </xf>
    <xf numFmtId="177" fontId="50" fillId="0" borderId="21" xfId="0" applyNumberFormat="1" applyFont="1" applyBorder="1" applyAlignment="1">
      <alignment vertical="center"/>
    </xf>
    <xf numFmtId="38" fontId="50" fillId="0" borderId="21" xfId="81" applyFont="1" applyBorder="1" applyAlignment="1">
      <alignment vertical="center"/>
    </xf>
    <xf numFmtId="0" fontId="49" fillId="0" borderId="21" xfId="0" applyFont="1" applyBorder="1" applyAlignment="1">
      <alignment horizontal="center" vertical="center"/>
    </xf>
    <xf numFmtId="3" fontId="2" fillId="0" borderId="21" xfId="0" applyNumberFormat="1" applyFont="1" applyBorder="1" applyAlignment="1">
      <alignment vertical="center"/>
    </xf>
    <xf numFmtId="3" fontId="50" fillId="0" borderId="21" xfId="0" applyNumberFormat="1" applyFont="1" applyBorder="1" applyAlignment="1">
      <alignment vertical="center"/>
    </xf>
    <xf numFmtId="38" fontId="50" fillId="57" borderId="21" xfId="81" applyFont="1" applyFill="1" applyBorder="1" applyAlignment="1">
      <alignment vertical="center"/>
    </xf>
    <xf numFmtId="176" fontId="50" fillId="0" borderId="21" xfId="69" applyNumberFormat="1" applyFont="1" applyBorder="1" applyAlignment="1">
      <alignment vertical="center"/>
    </xf>
    <xf numFmtId="176" fontId="2" fillId="0" borderId="21" xfId="0" applyNumberFormat="1" applyFont="1" applyBorder="1" applyAlignment="1">
      <alignment horizontal="right" vertical="center"/>
    </xf>
    <xf numFmtId="181" fontId="52" fillId="0" borderId="21" xfId="101" applyNumberFormat="1" applyFont="1" applyBorder="1" applyAlignment="1">
      <alignment vertical="center"/>
      <protection/>
    </xf>
    <xf numFmtId="38" fontId="49" fillId="0" borderId="21" xfId="81" applyFont="1" applyBorder="1" applyAlignment="1">
      <alignment vertical="center"/>
    </xf>
    <xf numFmtId="178" fontId="2" fillId="0" borderId="33" xfId="69" applyNumberFormat="1" applyFont="1" applyFill="1" applyBorder="1" applyAlignment="1">
      <alignment vertical="center"/>
    </xf>
    <xf numFmtId="178" fontId="2" fillId="0" borderId="34" xfId="69" applyNumberFormat="1" applyFont="1" applyFill="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178" fontId="2" fillId="57" borderId="0" xfId="0" applyNumberFormat="1" applyFont="1" applyFill="1" applyBorder="1" applyAlignment="1">
      <alignment horizontal="left" vertical="center"/>
    </xf>
    <xf numFmtId="177" fontId="2" fillId="0" borderId="33" xfId="0" applyNumberFormat="1" applyFont="1" applyFill="1" applyBorder="1" applyAlignment="1">
      <alignment vertical="center"/>
    </xf>
    <xf numFmtId="177" fontId="2" fillId="0" borderId="34" xfId="0" applyNumberFormat="1" applyFont="1" applyFill="1" applyBorder="1" applyAlignment="1">
      <alignment vertical="center"/>
    </xf>
    <xf numFmtId="0" fontId="50"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58" borderId="21" xfId="0" applyFont="1" applyFill="1" applyBorder="1" applyAlignment="1">
      <alignment horizontal="center" vertical="center"/>
    </xf>
    <xf numFmtId="178" fontId="2" fillId="58" borderId="21" xfId="0" applyNumberFormat="1" applyFont="1" applyFill="1" applyBorder="1" applyAlignment="1">
      <alignment horizontal="center" vertical="center"/>
    </xf>
    <xf numFmtId="0" fontId="50" fillId="58" borderId="21" xfId="0" applyFont="1" applyFill="1" applyBorder="1" applyAlignment="1">
      <alignment horizontal="center" vertical="center"/>
    </xf>
    <xf numFmtId="178" fontId="50" fillId="58" borderId="21" xfId="0" applyNumberFormat="1" applyFont="1" applyFill="1" applyBorder="1" applyAlignment="1">
      <alignment horizontal="center" vertical="center"/>
    </xf>
    <xf numFmtId="177" fontId="50" fillId="0" borderId="19" xfId="81" applyNumberFormat="1" applyFont="1" applyFill="1" applyBorder="1" applyAlignment="1">
      <alignment vertical="center"/>
    </xf>
    <xf numFmtId="176" fontId="3" fillId="0" borderId="0" xfId="0" applyNumberFormat="1" applyFont="1" applyFill="1" applyBorder="1" applyAlignment="1">
      <alignment horizontal="center" vertical="center"/>
    </xf>
    <xf numFmtId="178" fontId="2" fillId="0" borderId="0" xfId="0" applyNumberFormat="1" applyFont="1" applyFill="1" applyBorder="1" applyAlignment="1">
      <alignment vertical="center"/>
    </xf>
    <xf numFmtId="178" fontId="49" fillId="0" borderId="0" xfId="69" applyNumberFormat="1"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Alignment="1">
      <alignment vertical="center"/>
    </xf>
    <xf numFmtId="178" fontId="2" fillId="0" borderId="0" xfId="0" applyNumberFormat="1" applyFont="1" applyFill="1" applyAlignment="1">
      <alignment vertical="center"/>
    </xf>
    <xf numFmtId="0" fontId="2" fillId="0" borderId="19" xfId="0" applyFont="1" applyFill="1" applyBorder="1" applyAlignment="1">
      <alignment vertical="center"/>
    </xf>
    <xf numFmtId="177" fontId="50" fillId="0" borderId="19" xfId="81" applyNumberFormat="1" applyFont="1" applyFill="1" applyBorder="1" applyAlignment="1">
      <alignment horizontal="right" vertical="center"/>
    </xf>
    <xf numFmtId="177" fontId="50" fillId="0" borderId="37" xfId="81" applyNumberFormat="1" applyFont="1" applyFill="1" applyBorder="1" applyAlignment="1">
      <alignment horizontal="right" vertical="center"/>
    </xf>
    <xf numFmtId="177" fontId="53" fillId="0" borderId="0" xfId="81" applyNumberFormat="1" applyFont="1" applyFill="1" applyAlignment="1">
      <alignment horizontal="right" vertical="center"/>
    </xf>
    <xf numFmtId="177" fontId="53" fillId="0" borderId="19" xfId="81" applyNumberFormat="1" applyFont="1" applyFill="1" applyBorder="1" applyAlignment="1">
      <alignment horizontal="right" vertical="center"/>
    </xf>
    <xf numFmtId="0" fontId="2" fillId="0" borderId="20" xfId="0" applyFont="1" applyFill="1" applyBorder="1" applyAlignment="1">
      <alignment vertical="center"/>
    </xf>
    <xf numFmtId="177" fontId="2" fillId="0" borderId="20" xfId="81" applyNumberFormat="1" applyFont="1" applyFill="1" applyBorder="1" applyAlignment="1">
      <alignment horizontal="right" vertical="center"/>
    </xf>
    <xf numFmtId="177" fontId="53" fillId="0" borderId="20" xfId="81" applyNumberFormat="1" applyFont="1" applyFill="1" applyBorder="1" applyAlignment="1">
      <alignment horizontal="right" vertical="center"/>
    </xf>
    <xf numFmtId="177" fontId="50" fillId="0" borderId="21" xfId="81" applyNumberFormat="1" applyFont="1" applyFill="1" applyBorder="1" applyAlignment="1">
      <alignment horizontal="right" vertical="center"/>
    </xf>
    <xf numFmtId="177" fontId="53" fillId="0" borderId="21" xfId="81" applyNumberFormat="1" applyFont="1" applyFill="1" applyBorder="1" applyAlignment="1">
      <alignment horizontal="right" vertical="center"/>
    </xf>
    <xf numFmtId="0" fontId="2" fillId="0" borderId="0" xfId="0" applyFont="1" applyFill="1" applyAlignment="1">
      <alignment vertical="top"/>
    </xf>
    <xf numFmtId="178" fontId="2" fillId="0" borderId="0" xfId="0" applyNumberFormat="1" applyFont="1" applyFill="1" applyBorder="1" applyAlignment="1">
      <alignment vertical="center"/>
    </xf>
    <xf numFmtId="177" fontId="50" fillId="0" borderId="37" xfId="81" applyNumberFormat="1" applyFont="1" applyFill="1" applyBorder="1" applyAlignment="1">
      <alignment vertical="center"/>
    </xf>
    <xf numFmtId="177" fontId="2" fillId="0" borderId="37" xfId="81" applyNumberFormat="1" applyFont="1" applyFill="1" applyBorder="1" applyAlignment="1">
      <alignment vertical="center"/>
    </xf>
    <xf numFmtId="177" fontId="2" fillId="0" borderId="19" xfId="81" applyNumberFormat="1" applyFont="1" applyFill="1" applyBorder="1" applyAlignment="1">
      <alignment vertical="center"/>
    </xf>
    <xf numFmtId="177" fontId="50" fillId="0" borderId="20" xfId="81" applyNumberFormat="1" applyFont="1" applyFill="1" applyBorder="1" applyAlignment="1">
      <alignment vertical="center"/>
    </xf>
    <xf numFmtId="177" fontId="2" fillId="0" borderId="20" xfId="81" applyNumberFormat="1" applyFont="1" applyFill="1" applyBorder="1" applyAlignment="1">
      <alignment vertical="center"/>
    </xf>
    <xf numFmtId="177" fontId="50" fillId="0" borderId="21" xfId="81" applyNumberFormat="1" applyFont="1" applyFill="1" applyBorder="1" applyAlignment="1">
      <alignment vertical="center"/>
    </xf>
    <xf numFmtId="177" fontId="2" fillId="0" borderId="21" xfId="81" applyNumberFormat="1" applyFont="1" applyFill="1" applyBorder="1" applyAlignment="1">
      <alignment vertical="center"/>
    </xf>
    <xf numFmtId="0" fontId="2" fillId="0" borderId="0" xfId="0" applyFont="1" applyFill="1" applyAlignment="1">
      <alignment vertical="center"/>
    </xf>
    <xf numFmtId="176" fontId="2" fillId="0" borderId="0" xfId="0" applyNumberFormat="1" applyFont="1" applyFill="1" applyAlignment="1">
      <alignment vertical="center"/>
    </xf>
    <xf numFmtId="177" fontId="50" fillId="0" borderId="34" xfId="0" applyNumberFormat="1" applyFont="1" applyFill="1" applyBorder="1" applyAlignment="1">
      <alignment vertical="center"/>
    </xf>
    <xf numFmtId="177" fontId="50" fillId="0" borderId="33" xfId="0" applyNumberFormat="1" applyFont="1" applyFill="1" applyBorder="1" applyAlignment="1">
      <alignment vertical="center"/>
    </xf>
    <xf numFmtId="0" fontId="2" fillId="0" borderId="19" xfId="0" applyFont="1" applyFill="1" applyBorder="1" applyAlignment="1">
      <alignment horizontal="center" vertical="center"/>
    </xf>
    <xf numFmtId="177" fontId="2" fillId="0" borderId="22" xfId="0" applyNumberFormat="1" applyFont="1" applyFill="1" applyBorder="1" applyAlignment="1">
      <alignment vertical="center"/>
    </xf>
    <xf numFmtId="177" fontId="2" fillId="0" borderId="23" xfId="0" applyNumberFormat="1" applyFont="1" applyFill="1" applyBorder="1" applyAlignment="1">
      <alignment vertical="center"/>
    </xf>
    <xf numFmtId="0" fontId="2" fillId="0" borderId="0" xfId="0" applyFont="1" applyFill="1" applyAlignment="1">
      <alignment vertical="top"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0" fillId="0" borderId="0" xfId="0" applyFill="1" applyAlignment="1">
      <alignment horizontal="left" vertical="center" wrapText="1"/>
    </xf>
    <xf numFmtId="176" fontId="50" fillId="0" borderId="0" xfId="0" applyNumberFormat="1" applyFont="1" applyFill="1" applyBorder="1" applyAlignment="1">
      <alignment vertical="center"/>
    </xf>
    <xf numFmtId="176" fontId="49" fillId="0" borderId="0" xfId="0" applyNumberFormat="1" applyFont="1" applyFill="1" applyBorder="1" applyAlignment="1">
      <alignment vertical="center"/>
    </xf>
    <xf numFmtId="183" fontId="50" fillId="0" borderId="33" xfId="0" applyNumberFormat="1" applyFont="1" applyFill="1" applyBorder="1" applyAlignment="1">
      <alignment vertical="center"/>
    </xf>
    <xf numFmtId="183" fontId="50" fillId="0" borderId="34" xfId="0" applyNumberFormat="1" applyFont="1" applyFill="1" applyBorder="1" applyAlignment="1">
      <alignment vertical="center"/>
    </xf>
    <xf numFmtId="176" fontId="50" fillId="0" borderId="33" xfId="0" applyNumberFormat="1" applyFont="1" applyFill="1" applyBorder="1" applyAlignment="1">
      <alignment vertical="center"/>
    </xf>
    <xf numFmtId="176" fontId="50" fillId="0" borderId="34" xfId="0" applyNumberFormat="1" applyFont="1" applyFill="1" applyBorder="1" applyAlignment="1">
      <alignment vertical="center"/>
    </xf>
    <xf numFmtId="184" fontId="50" fillId="0" borderId="33" xfId="0" applyNumberFormat="1" applyFont="1" applyFill="1" applyBorder="1" applyAlignment="1">
      <alignment horizontal="right" vertical="center"/>
    </xf>
    <xf numFmtId="184" fontId="50" fillId="0" borderId="34" xfId="0" applyNumberFormat="1" applyFont="1" applyFill="1" applyBorder="1" applyAlignment="1">
      <alignment horizontal="right" vertical="center"/>
    </xf>
    <xf numFmtId="184" fontId="50" fillId="0" borderId="19" xfId="81" applyNumberFormat="1" applyFont="1" applyFill="1" applyBorder="1" applyAlignment="1">
      <alignment horizontal="right" vertical="center"/>
    </xf>
    <xf numFmtId="184" fontId="2" fillId="0" borderId="21" xfId="81" applyNumberFormat="1" applyFont="1" applyFill="1" applyBorder="1" applyAlignment="1">
      <alignment horizontal="right" vertical="center"/>
    </xf>
    <xf numFmtId="184" fontId="50" fillId="0" borderId="21" xfId="81" applyNumberFormat="1" applyFont="1" applyFill="1" applyBorder="1" applyAlignment="1">
      <alignment horizontal="right" vertical="center"/>
    </xf>
    <xf numFmtId="184" fontId="50" fillId="0" borderId="37" xfId="81" applyNumberFormat="1" applyFont="1" applyFill="1" applyBorder="1" applyAlignment="1">
      <alignment horizontal="right" vertical="center"/>
    </xf>
    <xf numFmtId="184" fontId="50" fillId="0" borderId="20" xfId="81" applyNumberFormat="1" applyFont="1" applyFill="1" applyBorder="1" applyAlignment="1">
      <alignment horizontal="right" vertical="center"/>
    </xf>
    <xf numFmtId="184" fontId="2" fillId="0" borderId="37" xfId="81" applyNumberFormat="1" applyFont="1" applyFill="1" applyBorder="1" applyAlignment="1">
      <alignment horizontal="right" vertical="center"/>
    </xf>
    <xf numFmtId="184" fontId="2" fillId="0" borderId="19" xfId="81" applyNumberFormat="1" applyFont="1" applyFill="1" applyBorder="1" applyAlignment="1">
      <alignment horizontal="right" vertical="center"/>
    </xf>
    <xf numFmtId="184" fontId="2" fillId="0" borderId="20" xfId="81" applyNumberFormat="1" applyFont="1" applyFill="1" applyBorder="1" applyAlignment="1">
      <alignment horizontal="right" vertical="center"/>
    </xf>
    <xf numFmtId="184" fontId="50" fillId="0" borderId="19" xfId="81" applyNumberFormat="1" applyFont="1" applyFill="1" applyBorder="1" applyAlignment="1">
      <alignment vertical="center"/>
    </xf>
    <xf numFmtId="184" fontId="2" fillId="0" borderId="21" xfId="81" applyNumberFormat="1" applyFont="1" applyFill="1" applyBorder="1" applyAlignment="1">
      <alignment vertical="center"/>
    </xf>
    <xf numFmtId="184" fontId="50" fillId="0" borderId="21" xfId="81" applyNumberFormat="1" applyFont="1" applyFill="1" applyBorder="1" applyAlignment="1">
      <alignment vertical="center"/>
    </xf>
    <xf numFmtId="184" fontId="50" fillId="0" borderId="37" xfId="81" applyNumberFormat="1" applyFont="1" applyFill="1" applyBorder="1" applyAlignment="1">
      <alignment vertical="center"/>
    </xf>
    <xf numFmtId="184" fontId="2" fillId="0" borderId="37" xfId="81" applyNumberFormat="1" applyFont="1" applyFill="1" applyBorder="1" applyAlignment="1">
      <alignment vertical="center"/>
    </xf>
    <xf numFmtId="184" fontId="2" fillId="0" borderId="19" xfId="81" applyNumberFormat="1" applyFont="1" applyFill="1" applyBorder="1" applyAlignment="1">
      <alignment vertical="center"/>
    </xf>
    <xf numFmtId="184" fontId="2" fillId="0" borderId="20" xfId="81" applyNumberFormat="1" applyFont="1" applyFill="1" applyBorder="1" applyAlignment="1">
      <alignment vertical="center"/>
    </xf>
    <xf numFmtId="0" fontId="50" fillId="0" borderId="21" xfId="0" applyFont="1" applyBorder="1" applyAlignment="1">
      <alignment horizontal="center" vertical="center"/>
    </xf>
    <xf numFmtId="176" fontId="50" fillId="0" borderId="21" xfId="0" applyNumberFormat="1" applyFont="1" applyBorder="1" applyAlignment="1">
      <alignment horizontal="right" vertical="center"/>
    </xf>
    <xf numFmtId="181" fontId="54" fillId="0" borderId="21" xfId="101" applyNumberFormat="1" applyFont="1" applyBorder="1" applyAlignment="1">
      <alignment vertical="center"/>
      <protection/>
    </xf>
    <xf numFmtId="183" fontId="2" fillId="0" borderId="33" xfId="0" applyNumberFormat="1" applyFont="1" applyFill="1" applyBorder="1" applyAlignment="1">
      <alignment vertical="center"/>
    </xf>
    <xf numFmtId="183" fontId="2" fillId="0" borderId="34" xfId="0" applyNumberFormat="1" applyFont="1" applyFill="1" applyBorder="1" applyAlignment="1">
      <alignment vertical="center"/>
    </xf>
    <xf numFmtId="176" fontId="2" fillId="0" borderId="33" xfId="0" applyNumberFormat="1" applyFont="1" applyFill="1" applyBorder="1" applyAlignment="1">
      <alignment vertical="center"/>
    </xf>
    <xf numFmtId="176" fontId="2" fillId="0" borderId="34" xfId="0" applyNumberFormat="1" applyFont="1" applyFill="1" applyBorder="1" applyAlignment="1">
      <alignment vertical="center"/>
    </xf>
    <xf numFmtId="0" fontId="2" fillId="0" borderId="38" xfId="0" applyFont="1" applyFill="1" applyBorder="1" applyAlignment="1">
      <alignment horizontal="center" vertical="center"/>
    </xf>
    <xf numFmtId="3" fontId="49" fillId="0" borderId="21" xfId="0" applyNumberFormat="1" applyFont="1" applyBorder="1" applyAlignment="1">
      <alignment horizontal="right" vertical="center"/>
    </xf>
    <xf numFmtId="0" fontId="49" fillId="0" borderId="21" xfId="0" applyFont="1" applyBorder="1" applyAlignment="1">
      <alignment vertical="center"/>
    </xf>
    <xf numFmtId="0" fontId="2" fillId="0" borderId="39" xfId="0" applyFont="1" applyBorder="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vertical="center" wrapText="1"/>
    </xf>
    <xf numFmtId="207" fontId="2" fillId="0" borderId="0" xfId="0" applyNumberFormat="1" applyFont="1" applyFill="1" applyAlignment="1">
      <alignment horizontal="right" vertical="center" wrapText="1"/>
    </xf>
    <xf numFmtId="184" fontId="2" fillId="0" borderId="33" xfId="0" applyNumberFormat="1" applyFont="1" applyFill="1" applyBorder="1" applyAlignment="1">
      <alignment horizontal="right" vertical="center"/>
    </xf>
    <xf numFmtId="184" fontId="2" fillId="0" borderId="34" xfId="0" applyNumberFormat="1" applyFont="1" applyFill="1" applyBorder="1" applyAlignment="1">
      <alignment horizontal="right" vertical="center"/>
    </xf>
    <xf numFmtId="176" fontId="2" fillId="0" borderId="23" xfId="0" applyNumberFormat="1" applyFont="1" applyFill="1" applyBorder="1" applyAlignment="1">
      <alignment horizontal="right" vertical="center"/>
    </xf>
    <xf numFmtId="176" fontId="2" fillId="0" borderId="22" xfId="0" applyNumberFormat="1" applyFont="1" applyFill="1" applyBorder="1" applyAlignment="1">
      <alignment horizontal="right" vertical="center"/>
    </xf>
    <xf numFmtId="184" fontId="2" fillId="0" borderId="22" xfId="0" applyNumberFormat="1" applyFont="1" applyFill="1" applyBorder="1" applyAlignment="1">
      <alignment vertical="center"/>
    </xf>
    <xf numFmtId="176" fontId="4"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3" fontId="51" fillId="0" borderId="0" xfId="103" applyNumberFormat="1" applyFont="1" applyFill="1" applyBorder="1" applyAlignment="1">
      <alignment horizontal="right" vertical="center"/>
      <protection/>
    </xf>
    <xf numFmtId="38" fontId="50" fillId="0" borderId="0" xfId="81" applyFont="1" applyBorder="1" applyAlignment="1">
      <alignment vertical="center"/>
    </xf>
    <xf numFmtId="0" fontId="50" fillId="0" borderId="20" xfId="0" applyFont="1" applyFill="1" applyBorder="1" applyAlignment="1">
      <alignment horizontal="center" vertical="center"/>
    </xf>
    <xf numFmtId="38" fontId="50" fillId="0" borderId="37" xfId="81" applyFont="1" applyFill="1" applyBorder="1" applyAlignment="1">
      <alignment horizontal="right" vertical="center"/>
    </xf>
    <xf numFmtId="178" fontId="50" fillId="0" borderId="37" xfId="0" applyNumberFormat="1" applyFont="1" applyFill="1" applyBorder="1" applyAlignment="1">
      <alignment horizontal="right" vertical="center"/>
    </xf>
    <xf numFmtId="38" fontId="50" fillId="0" borderId="19" xfId="81" applyFont="1" applyFill="1" applyBorder="1" applyAlignment="1">
      <alignment horizontal="right" vertical="center"/>
    </xf>
    <xf numFmtId="178" fontId="50" fillId="0" borderId="19" xfId="0" applyNumberFormat="1" applyFont="1" applyFill="1" applyBorder="1" applyAlignment="1">
      <alignment horizontal="right" vertical="center"/>
    </xf>
    <xf numFmtId="38" fontId="50" fillId="0" borderId="20" xfId="81" applyFont="1" applyFill="1" applyBorder="1" applyAlignment="1">
      <alignment horizontal="right" vertical="center"/>
    </xf>
    <xf numFmtId="178" fontId="50" fillId="0" borderId="20" xfId="0" applyNumberFormat="1" applyFont="1" applyFill="1" applyBorder="1" applyAlignment="1">
      <alignment horizontal="right" vertical="center"/>
    </xf>
    <xf numFmtId="38" fontId="50" fillId="0" borderId="21" xfId="81" applyFont="1" applyFill="1" applyBorder="1" applyAlignment="1">
      <alignment vertical="center"/>
    </xf>
    <xf numFmtId="178" fontId="50" fillId="58" borderId="21" xfId="0" applyNumberFormat="1" applyFont="1" applyFill="1" applyBorder="1" applyAlignment="1">
      <alignment vertical="center"/>
    </xf>
    <xf numFmtId="38" fontId="50" fillId="0" borderId="37" xfId="81" applyFont="1" applyFill="1" applyBorder="1" applyAlignment="1">
      <alignment vertical="center"/>
    </xf>
    <xf numFmtId="38" fontId="50" fillId="0" borderId="19" xfId="81" applyFont="1" applyFill="1" applyBorder="1" applyAlignment="1">
      <alignment vertical="center"/>
    </xf>
    <xf numFmtId="38" fontId="50" fillId="0" borderId="20" xfId="81" applyFont="1" applyFill="1" applyBorder="1" applyAlignment="1">
      <alignment vertical="center"/>
    </xf>
    <xf numFmtId="38" fontId="50" fillId="0" borderId="21" xfId="81" applyFont="1" applyFill="1" applyBorder="1" applyAlignment="1">
      <alignment horizontal="right" vertical="center"/>
    </xf>
    <xf numFmtId="178" fontId="50" fillId="0" borderId="21" xfId="0" applyNumberFormat="1" applyFont="1" applyFill="1" applyBorder="1" applyAlignment="1">
      <alignment horizontal="right" vertical="center"/>
    </xf>
    <xf numFmtId="178" fontId="50" fillId="0" borderId="21" xfId="0" applyNumberFormat="1" applyFont="1" applyFill="1" applyBorder="1" applyAlignment="1">
      <alignment vertical="center"/>
    </xf>
    <xf numFmtId="0" fontId="2" fillId="58" borderId="40" xfId="0" applyFont="1" applyFill="1" applyBorder="1" applyAlignment="1">
      <alignment horizontal="center" vertical="center" wrapText="1"/>
    </xf>
    <xf numFmtId="0" fontId="2" fillId="58" borderId="32" xfId="0" applyFont="1" applyFill="1" applyBorder="1" applyAlignment="1">
      <alignment horizontal="center" vertical="center" wrapText="1"/>
    </xf>
    <xf numFmtId="176" fontId="2" fillId="58" borderId="40" xfId="0" applyNumberFormat="1" applyFont="1" applyFill="1" applyBorder="1" applyAlignment="1">
      <alignment horizontal="center" vertical="center"/>
    </xf>
    <xf numFmtId="176" fontId="2" fillId="58" borderId="32" xfId="0" applyNumberFormat="1" applyFont="1" applyFill="1" applyBorder="1" applyAlignment="1">
      <alignment horizontal="center" vertical="center"/>
    </xf>
    <xf numFmtId="0" fontId="2" fillId="58" borderId="40" xfId="0" applyFont="1" applyFill="1" applyBorder="1" applyAlignment="1">
      <alignment horizontal="center" vertical="center"/>
    </xf>
    <xf numFmtId="0" fontId="2" fillId="58" borderId="32" xfId="0" applyFont="1" applyFill="1" applyBorder="1" applyAlignment="1">
      <alignment horizontal="center" vertical="center"/>
    </xf>
    <xf numFmtId="177" fontId="55" fillId="0" borderId="33" xfId="0" applyNumberFormat="1" applyFont="1" applyFill="1" applyBorder="1" applyAlignment="1">
      <alignment horizontal="right" vertical="center"/>
    </xf>
    <xf numFmtId="177" fontId="55" fillId="0" borderId="34" xfId="0" applyNumberFormat="1" applyFont="1" applyFill="1" applyBorder="1" applyAlignment="1">
      <alignment horizontal="right" vertical="center"/>
    </xf>
    <xf numFmtId="184" fontId="50" fillId="0" borderId="33" xfId="0" applyNumberFormat="1" applyFont="1" applyFill="1" applyBorder="1" applyAlignment="1">
      <alignment horizontal="right" vertical="center"/>
    </xf>
    <xf numFmtId="184" fontId="50" fillId="0" borderId="34" xfId="0" applyNumberFormat="1" applyFont="1" applyFill="1" applyBorder="1" applyAlignment="1">
      <alignment horizontal="right" vertical="center"/>
    </xf>
    <xf numFmtId="3" fontId="2" fillId="0" borderId="0" xfId="0" applyNumberFormat="1" applyFont="1" applyFill="1" applyAlignment="1">
      <alignment horizontal="right" vertical="center" wrapText="1"/>
    </xf>
    <xf numFmtId="0" fontId="2" fillId="0" borderId="0" xfId="0" applyFont="1" applyFill="1" applyAlignment="1">
      <alignment horizontal="right" vertical="center" wrapText="1"/>
    </xf>
    <xf numFmtId="207" fontId="2" fillId="0" borderId="0" xfId="0" applyNumberFormat="1" applyFont="1" applyFill="1" applyAlignment="1">
      <alignment horizontal="right" vertical="center" wrapText="1"/>
    </xf>
    <xf numFmtId="178" fontId="2" fillId="0" borderId="0" xfId="0" applyNumberFormat="1" applyFont="1" applyBorder="1" applyAlignment="1">
      <alignment vertical="center" wrapText="1"/>
    </xf>
    <xf numFmtId="0" fontId="0" fillId="0" borderId="0" xfId="0" applyBorder="1" applyAlignment="1">
      <alignment vertical="center"/>
    </xf>
    <xf numFmtId="177" fontId="50" fillId="0" borderId="20" xfId="0" applyNumberFormat="1" applyFont="1" applyFill="1" applyBorder="1" applyAlignment="1">
      <alignment horizontal="right" vertical="center"/>
    </xf>
    <xf numFmtId="178" fontId="50" fillId="0" borderId="20" xfId="69" applyNumberFormat="1" applyFont="1" applyFill="1" applyBorder="1" applyAlignment="1">
      <alignment horizontal="right" vertical="center"/>
    </xf>
    <xf numFmtId="0" fontId="2" fillId="0" borderId="41" xfId="0" applyFont="1" applyFill="1" applyBorder="1" applyAlignment="1">
      <alignment horizontal="left" vertical="center" wrapText="1"/>
    </xf>
    <xf numFmtId="0" fontId="0" fillId="0" borderId="41" xfId="0" applyFill="1" applyBorder="1" applyAlignment="1">
      <alignment horizontal="left" vertical="center" wrapText="1"/>
    </xf>
    <xf numFmtId="0" fontId="2" fillId="0" borderId="0" xfId="0" applyFont="1" applyFill="1" applyAlignment="1">
      <alignment horizontal="left" vertical="center"/>
    </xf>
    <xf numFmtId="177" fontId="2" fillId="0" borderId="22" xfId="0" applyNumberFormat="1" applyFont="1" applyFill="1" applyBorder="1" applyAlignment="1">
      <alignment horizontal="right" vertical="center"/>
    </xf>
    <xf numFmtId="177" fontId="2" fillId="0" borderId="23" xfId="0" applyNumberFormat="1" applyFont="1" applyFill="1" applyBorder="1" applyAlignment="1">
      <alignment horizontal="right" vertical="center"/>
    </xf>
    <xf numFmtId="180" fontId="2" fillId="0" borderId="19" xfId="0" applyNumberFormat="1" applyFont="1" applyFill="1" applyBorder="1" applyAlignment="1">
      <alignment horizontal="right" vertical="center"/>
    </xf>
    <xf numFmtId="177" fontId="2" fillId="0" borderId="33" xfId="0" applyNumberFormat="1" applyFont="1" applyFill="1" applyBorder="1" applyAlignment="1">
      <alignment horizontal="right" vertical="center"/>
    </xf>
    <xf numFmtId="177" fontId="2" fillId="0" borderId="34" xfId="0" applyNumberFormat="1" applyFont="1" applyFill="1" applyBorder="1" applyAlignment="1">
      <alignment horizontal="right" vertical="center"/>
    </xf>
    <xf numFmtId="176" fontId="2" fillId="58" borderId="42" xfId="0" applyNumberFormat="1" applyFont="1" applyFill="1" applyBorder="1" applyAlignment="1">
      <alignment horizontal="center" vertical="center" wrapText="1"/>
    </xf>
    <xf numFmtId="176" fontId="2" fillId="58" borderId="43" xfId="0" applyNumberFormat="1" applyFont="1" applyFill="1" applyBorder="1" applyAlignment="1">
      <alignment horizontal="center" vertical="center"/>
    </xf>
    <xf numFmtId="176" fontId="2" fillId="58" borderId="22" xfId="0" applyNumberFormat="1" applyFont="1" applyFill="1" applyBorder="1" applyAlignment="1">
      <alignment horizontal="center" vertical="center"/>
    </xf>
    <xf numFmtId="176" fontId="2" fillId="58" borderId="23" xfId="0" applyNumberFormat="1" applyFont="1" applyFill="1" applyBorder="1" applyAlignment="1">
      <alignment horizontal="center" vertical="center"/>
    </xf>
    <xf numFmtId="184" fontId="2" fillId="0" borderId="33" xfId="0" applyNumberFormat="1" applyFont="1" applyFill="1" applyBorder="1" applyAlignment="1">
      <alignment horizontal="right" vertical="center"/>
    </xf>
    <xf numFmtId="184" fontId="2" fillId="0" borderId="34" xfId="0" applyNumberFormat="1" applyFont="1" applyFill="1" applyBorder="1" applyAlignment="1">
      <alignment horizontal="right" vertical="center"/>
    </xf>
    <xf numFmtId="176" fontId="2" fillId="58" borderId="20" xfId="0" applyNumberFormat="1" applyFont="1" applyFill="1" applyBorder="1" applyAlignment="1">
      <alignment horizontal="center" vertical="center"/>
    </xf>
    <xf numFmtId="176" fontId="2" fillId="58" borderId="21" xfId="0" applyNumberFormat="1" applyFont="1" applyFill="1" applyBorder="1" applyAlignment="1">
      <alignment horizontal="center" vertical="center"/>
    </xf>
    <xf numFmtId="176" fontId="2" fillId="58" borderId="40" xfId="0" applyNumberFormat="1" applyFont="1" applyFill="1" applyBorder="1" applyAlignment="1">
      <alignment horizontal="center" vertical="center" wrapText="1"/>
    </xf>
    <xf numFmtId="176" fontId="2" fillId="58" borderId="44" xfId="0" applyNumberFormat="1" applyFont="1" applyFill="1" applyBorder="1" applyAlignment="1">
      <alignment horizontal="center" vertical="center" wrapText="1"/>
    </xf>
    <xf numFmtId="176" fontId="2" fillId="58" borderId="32" xfId="0" applyNumberFormat="1" applyFont="1" applyFill="1" applyBorder="1" applyAlignment="1">
      <alignment horizontal="center" vertical="center" wrapText="1"/>
    </xf>
    <xf numFmtId="0" fontId="2" fillId="58" borderId="21" xfId="0" applyFont="1" applyFill="1" applyBorder="1" applyAlignment="1">
      <alignment horizontal="center" vertical="center"/>
    </xf>
    <xf numFmtId="176" fontId="2" fillId="58" borderId="37" xfId="0" applyNumberFormat="1" applyFont="1" applyFill="1" applyBorder="1" applyAlignment="1">
      <alignment horizontal="center" wrapText="1"/>
    </xf>
    <xf numFmtId="176" fontId="2" fillId="58" borderId="37" xfId="0" applyNumberFormat="1" applyFont="1" applyFill="1" applyBorder="1" applyAlignment="1">
      <alignment horizontal="center"/>
    </xf>
    <xf numFmtId="177" fontId="2" fillId="58" borderId="40" xfId="0" applyNumberFormat="1" applyFont="1" applyFill="1" applyBorder="1" applyAlignment="1">
      <alignment horizontal="center" vertical="center" wrapText="1"/>
    </xf>
    <xf numFmtId="177" fontId="2" fillId="58" borderId="32" xfId="0" applyNumberFormat="1" applyFont="1" applyFill="1" applyBorder="1" applyAlignment="1">
      <alignment horizontal="center" vertical="center" wrapText="1"/>
    </xf>
    <xf numFmtId="0" fontId="0" fillId="0" borderId="42" xfId="0" applyFont="1" applyBorder="1" applyAlignment="1">
      <alignment horizontal="left" vertical="center"/>
    </xf>
    <xf numFmtId="0" fontId="0" fillId="0" borderId="41" xfId="0" applyFont="1" applyBorder="1" applyAlignment="1">
      <alignment horizontal="left" vertical="center"/>
    </xf>
    <xf numFmtId="0" fontId="0" fillId="0" borderId="43" xfId="0" applyFont="1" applyBorder="1" applyAlignment="1">
      <alignment horizontal="left" vertical="center"/>
    </xf>
    <xf numFmtId="0" fontId="0" fillId="0" borderId="22" xfId="0" applyFont="1" applyBorder="1" applyAlignment="1">
      <alignment horizontal="left" vertical="center"/>
    </xf>
    <xf numFmtId="0" fontId="0" fillId="0" borderId="38" xfId="0" applyFont="1" applyBorder="1" applyAlignment="1">
      <alignment horizontal="left" vertical="center"/>
    </xf>
    <xf numFmtId="0" fontId="0" fillId="0" borderId="23" xfId="0" applyFont="1" applyBorder="1" applyAlignment="1">
      <alignment horizontal="left" vertical="center"/>
    </xf>
    <xf numFmtId="0" fontId="2" fillId="58" borderId="37" xfId="0" applyFont="1" applyFill="1" applyBorder="1" applyAlignment="1">
      <alignment horizontal="center" vertical="center"/>
    </xf>
    <xf numFmtId="0" fontId="2" fillId="58" borderId="20" xfId="0" applyFont="1" applyFill="1" applyBorder="1" applyAlignment="1">
      <alignment horizontal="center" vertical="center"/>
    </xf>
    <xf numFmtId="0" fontId="0" fillId="0" borderId="21" xfId="0" applyFont="1" applyBorder="1" applyAlignment="1">
      <alignment vertical="center" wrapText="1"/>
    </xf>
    <xf numFmtId="0" fontId="0" fillId="0" borderId="21" xfId="0" applyBorder="1" applyAlignment="1">
      <alignment vertical="center"/>
    </xf>
    <xf numFmtId="178" fontId="50" fillId="58" borderId="40" xfId="0" applyNumberFormat="1" applyFont="1" applyFill="1" applyBorder="1" applyAlignment="1">
      <alignment horizontal="center" vertical="center"/>
    </xf>
    <xf numFmtId="178" fontId="50" fillId="58" borderId="32" xfId="0" applyNumberFormat="1" applyFont="1" applyFill="1" applyBorder="1" applyAlignment="1">
      <alignment horizontal="center" vertical="center"/>
    </xf>
    <xf numFmtId="177" fontId="50" fillId="0" borderId="33" xfId="0" applyNumberFormat="1" applyFont="1" applyFill="1" applyBorder="1" applyAlignment="1">
      <alignment vertical="center"/>
    </xf>
    <xf numFmtId="177" fontId="50" fillId="0" borderId="34" xfId="0" applyNumberFormat="1" applyFont="1" applyFill="1" applyBorder="1" applyAlignment="1">
      <alignment vertical="center"/>
    </xf>
    <xf numFmtId="177" fontId="2" fillId="0" borderId="33" xfId="0" applyNumberFormat="1" applyFont="1" applyFill="1" applyBorder="1" applyAlignment="1">
      <alignment vertical="center"/>
    </xf>
    <xf numFmtId="177" fontId="2" fillId="0" borderId="34" xfId="0" applyNumberFormat="1" applyFont="1" applyFill="1" applyBorder="1" applyAlignment="1">
      <alignment vertical="center"/>
    </xf>
    <xf numFmtId="0" fontId="2" fillId="0" borderId="0" xfId="0" applyFont="1" applyFill="1" applyBorder="1" applyAlignment="1">
      <alignment horizontal="left" vertical="center" wrapText="1"/>
    </xf>
    <xf numFmtId="0" fontId="0" fillId="0" borderId="40" xfId="0" applyFont="1" applyBorder="1" applyAlignment="1">
      <alignment horizontal="left" vertical="center"/>
    </xf>
    <xf numFmtId="0" fontId="0" fillId="0" borderId="44" xfId="0" applyFont="1" applyBorder="1" applyAlignment="1">
      <alignment horizontal="left" vertical="center"/>
    </xf>
    <xf numFmtId="0" fontId="0" fillId="0" borderId="32" xfId="0" applyFont="1" applyBorder="1" applyAlignment="1">
      <alignment horizontal="left" vertical="center"/>
    </xf>
    <xf numFmtId="0" fontId="0" fillId="0" borderId="40" xfId="0" applyFont="1" applyBorder="1" applyAlignment="1">
      <alignment horizontal="left" vertical="center" wrapText="1"/>
    </xf>
    <xf numFmtId="177" fontId="2" fillId="0" borderId="42" xfId="0" applyNumberFormat="1" applyFont="1" applyFill="1" applyBorder="1" applyAlignment="1">
      <alignment vertical="center"/>
    </xf>
    <xf numFmtId="177" fontId="2" fillId="0" borderId="43" xfId="0" applyNumberFormat="1" applyFont="1" applyFill="1" applyBorder="1" applyAlignment="1">
      <alignment vertical="center"/>
    </xf>
    <xf numFmtId="178" fontId="2" fillId="0" borderId="42" xfId="69" applyNumberFormat="1" applyFont="1" applyFill="1" applyBorder="1" applyAlignment="1">
      <alignment vertical="center"/>
    </xf>
    <xf numFmtId="178" fontId="2" fillId="0" borderId="43" xfId="69" applyNumberFormat="1" applyFont="1" applyFill="1" applyBorder="1" applyAlignment="1">
      <alignment vertical="center"/>
    </xf>
    <xf numFmtId="176" fontId="2" fillId="58" borderId="43" xfId="0" applyNumberFormat="1" applyFont="1" applyFill="1" applyBorder="1" applyAlignment="1">
      <alignment horizontal="center" vertical="center" wrapText="1"/>
    </xf>
    <xf numFmtId="176" fontId="2" fillId="58" borderId="22" xfId="0" applyNumberFormat="1" applyFont="1" applyFill="1" applyBorder="1" applyAlignment="1">
      <alignment horizontal="center" vertical="center" wrapText="1"/>
    </xf>
    <xf numFmtId="176" fontId="2" fillId="58" borderId="23" xfId="0" applyNumberFormat="1" applyFont="1" applyFill="1" applyBorder="1" applyAlignment="1">
      <alignment horizontal="center" vertical="center" wrapText="1"/>
    </xf>
    <xf numFmtId="177" fontId="2" fillId="0" borderId="42" xfId="0" applyNumberFormat="1" applyFont="1" applyFill="1" applyBorder="1" applyAlignment="1">
      <alignment horizontal="right" vertical="center"/>
    </xf>
    <xf numFmtId="177" fontId="2" fillId="0" borderId="43" xfId="0" applyNumberFormat="1" applyFont="1" applyFill="1" applyBorder="1" applyAlignment="1">
      <alignment horizontal="right" vertical="center"/>
    </xf>
    <xf numFmtId="0" fontId="0" fillId="0" borderId="37" xfId="0" applyFont="1" applyBorder="1" applyAlignment="1">
      <alignment horizontal="center" vertical="center"/>
    </xf>
    <xf numFmtId="0" fontId="0" fillId="0" borderId="20" xfId="0" applyFont="1" applyBorder="1" applyAlignment="1">
      <alignment horizontal="center" vertical="center"/>
    </xf>
    <xf numFmtId="176" fontId="2" fillId="0" borderId="19" xfId="0" applyNumberFormat="1" applyFont="1" applyFill="1" applyBorder="1" applyAlignment="1">
      <alignment horizontal="right" vertical="center"/>
    </xf>
    <xf numFmtId="184" fontId="2" fillId="0" borderId="19" xfId="0" applyNumberFormat="1" applyFont="1" applyFill="1" applyBorder="1" applyAlignment="1">
      <alignment horizontal="right" vertical="center"/>
    </xf>
    <xf numFmtId="176" fontId="2" fillId="58" borderId="20" xfId="0" applyNumberFormat="1" applyFont="1" applyFill="1" applyBorder="1" applyAlignment="1">
      <alignment horizontal="center" vertical="top" wrapText="1"/>
    </xf>
    <xf numFmtId="176" fontId="2" fillId="58" borderId="20" xfId="0" applyNumberFormat="1" applyFont="1" applyFill="1" applyBorder="1" applyAlignment="1">
      <alignment horizontal="center" vertical="top"/>
    </xf>
    <xf numFmtId="177" fontId="50" fillId="0" borderId="42" xfId="0" applyNumberFormat="1" applyFont="1" applyFill="1" applyBorder="1" applyAlignment="1">
      <alignment vertical="center"/>
    </xf>
    <xf numFmtId="177" fontId="50" fillId="0" borderId="43" xfId="0" applyNumberFormat="1" applyFont="1" applyFill="1" applyBorder="1" applyAlignment="1">
      <alignment vertical="center"/>
    </xf>
    <xf numFmtId="0" fontId="50" fillId="58" borderId="40" xfId="0" applyFont="1" applyFill="1" applyBorder="1" applyAlignment="1">
      <alignment horizontal="center" vertical="center"/>
    </xf>
    <xf numFmtId="0" fontId="50" fillId="58" borderId="32" xfId="0" applyFont="1" applyFill="1" applyBorder="1" applyAlignment="1">
      <alignment horizontal="center" vertical="center"/>
    </xf>
    <xf numFmtId="176" fontId="2" fillId="0" borderId="38" xfId="0" applyNumberFormat="1" applyFont="1" applyFill="1" applyBorder="1" applyAlignment="1">
      <alignment horizontal="right" vertical="center"/>
    </xf>
    <xf numFmtId="176" fontId="2" fillId="0" borderId="23" xfId="0" applyNumberFormat="1" applyFont="1" applyFill="1" applyBorder="1" applyAlignment="1">
      <alignment horizontal="right" vertical="center"/>
    </xf>
    <xf numFmtId="183" fontId="2" fillId="0" borderId="22" xfId="0" applyNumberFormat="1" applyFont="1" applyFill="1" applyBorder="1" applyAlignment="1">
      <alignment horizontal="right" vertical="center"/>
    </xf>
    <xf numFmtId="183" fontId="2" fillId="0" borderId="23" xfId="0" applyNumberFormat="1" applyFont="1" applyFill="1" applyBorder="1" applyAlignment="1">
      <alignment horizontal="right" vertical="center"/>
    </xf>
    <xf numFmtId="176" fontId="50" fillId="0" borderId="33" xfId="0" applyNumberFormat="1" applyFont="1" applyFill="1" applyBorder="1" applyAlignment="1">
      <alignment vertical="center"/>
    </xf>
    <xf numFmtId="0" fontId="56" fillId="0" borderId="34" xfId="0" applyFont="1" applyFill="1" applyBorder="1" applyAlignment="1">
      <alignment vertical="center"/>
    </xf>
    <xf numFmtId="176" fontId="50" fillId="0" borderId="19" xfId="0" applyNumberFormat="1" applyFont="1" applyFill="1" applyBorder="1" applyAlignment="1">
      <alignment horizontal="right" vertical="center"/>
    </xf>
    <xf numFmtId="176" fontId="50" fillId="0" borderId="33" xfId="0" applyNumberFormat="1" applyFont="1" applyBorder="1" applyAlignment="1">
      <alignment vertical="center"/>
    </xf>
    <xf numFmtId="176" fontId="50" fillId="0" borderId="34" xfId="0" applyNumberFormat="1" applyFont="1" applyBorder="1" applyAlignment="1">
      <alignment vertical="center"/>
    </xf>
    <xf numFmtId="176" fontId="2" fillId="0" borderId="33" xfId="0" applyNumberFormat="1" applyFont="1" applyBorder="1" applyAlignment="1">
      <alignment horizontal="right" vertical="center"/>
    </xf>
    <xf numFmtId="176" fontId="2" fillId="0" borderId="34" xfId="0" applyNumberFormat="1" applyFont="1" applyBorder="1" applyAlignment="1">
      <alignment horizontal="right" vertical="center"/>
    </xf>
    <xf numFmtId="176" fontId="49" fillId="0" borderId="22" xfId="0" applyNumberFormat="1" applyFont="1" applyBorder="1" applyAlignment="1">
      <alignment vertical="center"/>
    </xf>
    <xf numFmtId="0" fontId="0" fillId="0" borderId="23" xfId="0" applyBorder="1" applyAlignment="1">
      <alignment vertical="center"/>
    </xf>
    <xf numFmtId="182" fontId="2" fillId="0" borderId="33" xfId="0" applyNumberFormat="1" applyFont="1" applyBorder="1" applyAlignment="1">
      <alignment horizontal="right" vertical="center"/>
    </xf>
    <xf numFmtId="182" fontId="2" fillId="0" borderId="34" xfId="0" applyNumberFormat="1" applyFont="1" applyBorder="1" applyAlignment="1">
      <alignment horizontal="right" vertical="center"/>
    </xf>
    <xf numFmtId="183" fontId="50" fillId="0" borderId="33" xfId="0" applyNumberFormat="1" applyFont="1" applyBorder="1" applyAlignment="1">
      <alignment vertical="center"/>
    </xf>
    <xf numFmtId="183" fontId="50" fillId="0" borderId="34" xfId="0" applyNumberFormat="1" applyFont="1" applyBorder="1" applyAlignment="1">
      <alignment vertical="center"/>
    </xf>
    <xf numFmtId="176" fontId="2" fillId="0" borderId="33" xfId="0" applyNumberFormat="1" applyFont="1" applyBorder="1" applyAlignment="1">
      <alignment vertical="center"/>
    </xf>
    <xf numFmtId="176" fontId="2" fillId="0" borderId="34" xfId="0" applyNumberFormat="1" applyFont="1" applyBorder="1" applyAlignment="1">
      <alignment vertical="center"/>
    </xf>
    <xf numFmtId="176" fontId="49" fillId="0" borderId="22" xfId="0" applyNumberFormat="1" applyFont="1" applyFill="1" applyBorder="1" applyAlignment="1">
      <alignment horizontal="right" vertical="center"/>
    </xf>
    <xf numFmtId="0" fontId="0" fillId="0" borderId="23" xfId="0" applyBorder="1" applyAlignment="1">
      <alignment horizontal="right" vertical="center"/>
    </xf>
    <xf numFmtId="0" fontId="2" fillId="0" borderId="41" xfId="0" applyFont="1" applyBorder="1" applyAlignment="1">
      <alignment horizontal="left" vertical="center" wrapText="1"/>
    </xf>
    <xf numFmtId="0" fontId="0" fillId="0" borderId="41" xfId="0" applyBorder="1" applyAlignment="1">
      <alignment horizontal="left" vertical="center" wrapText="1"/>
    </xf>
    <xf numFmtId="176" fontId="2" fillId="55" borderId="44" xfId="0" applyNumberFormat="1" applyFont="1" applyFill="1" applyBorder="1" applyAlignment="1">
      <alignment horizontal="center" vertical="center"/>
    </xf>
    <xf numFmtId="176" fontId="2" fillId="55" borderId="32" xfId="0" applyNumberFormat="1" applyFont="1" applyFill="1" applyBorder="1" applyAlignment="1">
      <alignment horizontal="center" vertical="center"/>
    </xf>
    <xf numFmtId="176" fontId="2" fillId="55" borderId="21" xfId="0" applyNumberFormat="1" applyFont="1" applyFill="1" applyBorder="1" applyAlignment="1">
      <alignment horizontal="center" vertical="center"/>
    </xf>
    <xf numFmtId="176" fontId="2" fillId="55" borderId="20" xfId="0" applyNumberFormat="1" applyFont="1" applyFill="1" applyBorder="1" applyAlignment="1">
      <alignment horizontal="center" vertical="center"/>
    </xf>
    <xf numFmtId="176" fontId="2" fillId="55" borderId="40" xfId="0" applyNumberFormat="1" applyFont="1" applyFill="1" applyBorder="1" applyAlignment="1">
      <alignment horizontal="center" vertical="center"/>
    </xf>
    <xf numFmtId="176" fontId="2" fillId="55" borderId="42" xfId="0" applyNumberFormat="1" applyFont="1" applyFill="1" applyBorder="1" applyAlignment="1">
      <alignment horizontal="center" vertical="center" wrapText="1"/>
    </xf>
    <xf numFmtId="176" fontId="2" fillId="55" borderId="43" xfId="0" applyNumberFormat="1" applyFont="1" applyFill="1" applyBorder="1" applyAlignment="1">
      <alignment horizontal="center" vertical="center"/>
    </xf>
    <xf numFmtId="176" fontId="2" fillId="55" borderId="22" xfId="0" applyNumberFormat="1" applyFont="1" applyFill="1" applyBorder="1" applyAlignment="1">
      <alignment horizontal="center" vertical="center"/>
    </xf>
    <xf numFmtId="176" fontId="2" fillId="55" borderId="23" xfId="0" applyNumberFormat="1" applyFont="1" applyFill="1" applyBorder="1" applyAlignment="1">
      <alignment horizontal="center" vertical="center"/>
    </xf>
    <xf numFmtId="0" fontId="49" fillId="55" borderId="40" xfId="0" applyFont="1" applyFill="1" applyBorder="1" applyAlignment="1">
      <alignment horizontal="center" vertical="center"/>
    </xf>
    <xf numFmtId="0" fontId="49" fillId="55" borderId="32" xfId="0" applyFont="1" applyFill="1" applyBorder="1" applyAlignment="1">
      <alignment horizontal="center" vertical="center"/>
    </xf>
    <xf numFmtId="182" fontId="50" fillId="0" borderId="33" xfId="0" applyNumberFormat="1" applyFont="1" applyBorder="1" applyAlignment="1">
      <alignment horizontal="right" vertical="center"/>
    </xf>
    <xf numFmtId="182" fontId="50" fillId="0" borderId="34" xfId="0" applyNumberFormat="1" applyFont="1" applyBorder="1" applyAlignment="1">
      <alignment horizontal="right" vertical="center"/>
    </xf>
    <xf numFmtId="176" fontId="2" fillId="55" borderId="43" xfId="0" applyNumberFormat="1" applyFont="1" applyFill="1" applyBorder="1" applyAlignment="1">
      <alignment horizontal="center" vertical="center" wrapText="1"/>
    </xf>
    <xf numFmtId="176" fontId="2" fillId="55" borderId="22" xfId="0" applyNumberFormat="1" applyFont="1" applyFill="1" applyBorder="1" applyAlignment="1">
      <alignment horizontal="center" vertical="center" wrapText="1"/>
    </xf>
    <xf numFmtId="176" fontId="2" fillId="55" borderId="23" xfId="0" applyNumberFormat="1" applyFont="1" applyFill="1" applyBorder="1" applyAlignment="1">
      <alignment horizontal="center" vertical="center" wrapText="1"/>
    </xf>
    <xf numFmtId="0" fontId="2" fillId="55" borderId="40" xfId="0" applyFont="1" applyFill="1" applyBorder="1" applyAlignment="1">
      <alignment horizontal="center" vertical="center"/>
    </xf>
    <xf numFmtId="0" fontId="2" fillId="55" borderId="32" xfId="0" applyFont="1" applyFill="1" applyBorder="1" applyAlignment="1">
      <alignment horizontal="center" vertical="center"/>
    </xf>
    <xf numFmtId="176" fontId="50" fillId="0" borderId="19" xfId="0" applyNumberFormat="1" applyFont="1" applyBorder="1" applyAlignment="1">
      <alignment vertical="center"/>
    </xf>
    <xf numFmtId="0" fontId="50" fillId="55" borderId="21" xfId="0" applyFont="1" applyFill="1" applyBorder="1" applyAlignment="1">
      <alignment horizontal="center" vertical="center"/>
    </xf>
    <xf numFmtId="176" fontId="2" fillId="55" borderId="42" xfId="0" applyNumberFormat="1" applyFont="1" applyFill="1" applyBorder="1" applyAlignment="1">
      <alignment horizontal="center" vertical="center"/>
    </xf>
    <xf numFmtId="0" fontId="2" fillId="55" borderId="21" xfId="0" applyFont="1" applyFill="1" applyBorder="1" applyAlignment="1">
      <alignment horizontal="center" vertical="center"/>
    </xf>
    <xf numFmtId="176" fontId="3" fillId="55" borderId="37" xfId="0" applyNumberFormat="1" applyFont="1" applyFill="1" applyBorder="1" applyAlignment="1">
      <alignment horizontal="center" vertical="center"/>
    </xf>
    <xf numFmtId="176" fontId="2" fillId="55" borderId="37" xfId="0" applyNumberFormat="1" applyFont="1" applyFill="1" applyBorder="1" applyAlignment="1">
      <alignment horizontal="center" vertical="center"/>
    </xf>
    <xf numFmtId="0" fontId="2" fillId="55" borderId="37" xfId="0" applyFont="1" applyFill="1" applyBorder="1" applyAlignment="1">
      <alignment horizontal="center" vertical="center"/>
    </xf>
    <xf numFmtId="0" fontId="2" fillId="56" borderId="20" xfId="0" applyFont="1" applyFill="1" applyBorder="1" applyAlignment="1">
      <alignment horizontal="center" vertical="center"/>
    </xf>
    <xf numFmtId="177" fontId="49" fillId="0" borderId="0" xfId="0" applyNumberFormat="1" applyFont="1" applyBorder="1" applyAlignment="1">
      <alignment horizontal="center" vertical="center"/>
    </xf>
    <xf numFmtId="176" fontId="2" fillId="0" borderId="19" xfId="0" applyNumberFormat="1" applyFont="1" applyBorder="1" applyAlignment="1">
      <alignment horizontal="right" vertical="center"/>
    </xf>
    <xf numFmtId="176" fontId="50" fillId="0" borderId="33" xfId="0" applyNumberFormat="1" applyFont="1" applyFill="1" applyBorder="1" applyAlignment="1">
      <alignment horizontal="right" vertical="center"/>
    </xf>
    <xf numFmtId="176" fontId="50" fillId="0" borderId="34" xfId="0" applyNumberFormat="1" applyFont="1" applyFill="1" applyBorder="1" applyAlignment="1">
      <alignment horizontal="right" vertical="center"/>
    </xf>
    <xf numFmtId="177" fontId="49" fillId="0" borderId="22" xfId="0" applyNumberFormat="1" applyFont="1" applyBorder="1" applyAlignment="1">
      <alignment vertical="center"/>
    </xf>
    <xf numFmtId="177" fontId="2" fillId="0" borderId="33" xfId="0" applyNumberFormat="1" applyFont="1" applyBorder="1" applyAlignment="1">
      <alignment vertical="center"/>
    </xf>
    <xf numFmtId="177" fontId="2" fillId="0" borderId="34" xfId="0" applyNumberFormat="1" applyFont="1" applyBorder="1" applyAlignment="1">
      <alignment vertical="center"/>
    </xf>
    <xf numFmtId="177" fontId="49" fillId="0" borderId="23" xfId="0" applyNumberFormat="1" applyFont="1" applyBorder="1" applyAlignment="1">
      <alignment vertical="center"/>
    </xf>
    <xf numFmtId="177" fontId="50" fillId="0" borderId="33" xfId="0" applyNumberFormat="1" applyFont="1" applyBorder="1" applyAlignment="1">
      <alignment vertical="center"/>
    </xf>
    <xf numFmtId="177" fontId="50" fillId="0" borderId="34" xfId="0" applyNumberFormat="1" applyFont="1" applyBorder="1" applyAlignment="1">
      <alignment vertical="center"/>
    </xf>
    <xf numFmtId="178" fontId="2" fillId="0" borderId="33" xfId="0" applyNumberFormat="1" applyFont="1" applyBorder="1" applyAlignment="1">
      <alignment vertical="center"/>
    </xf>
    <xf numFmtId="178" fontId="2" fillId="0" borderId="34" xfId="0" applyNumberFormat="1" applyFont="1" applyBorder="1" applyAlignment="1">
      <alignment vertical="center"/>
    </xf>
    <xf numFmtId="178" fontId="50" fillId="0" borderId="33" xfId="69" applyNumberFormat="1" applyFont="1" applyBorder="1" applyAlignment="1">
      <alignment vertical="center"/>
    </xf>
    <xf numFmtId="178" fontId="50" fillId="0" borderId="34" xfId="69" applyNumberFormat="1" applyFont="1" applyBorder="1" applyAlignment="1">
      <alignment vertical="center"/>
    </xf>
    <xf numFmtId="0" fontId="56" fillId="0" borderId="34" xfId="0" applyFont="1" applyBorder="1" applyAlignment="1">
      <alignment vertical="center"/>
    </xf>
    <xf numFmtId="178" fontId="2" fillId="0" borderId="0" xfId="0" applyNumberFormat="1" applyFont="1" applyBorder="1" applyAlignment="1">
      <alignment horizontal="center" vertical="center"/>
    </xf>
    <xf numFmtId="177" fontId="2" fillId="0" borderId="0" xfId="0" applyNumberFormat="1" applyFont="1" applyBorder="1" applyAlignment="1">
      <alignment horizontal="right" vertical="center"/>
    </xf>
  </cellXfs>
  <cellStyles count="9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標準_qryＫＯＫＵＤＯＡ出力" xfId="103"/>
    <cellStyle name="Followed Hyperlink" xfId="104"/>
    <cellStyle name="良い" xfId="105"/>
    <cellStyle name="良い 2"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J65"/>
  <sheetViews>
    <sheetView showGridLines="0" tabSelected="1" zoomScale="70" zoomScaleNormal="70" zoomScaleSheetLayoutView="100" zoomScalePageLayoutView="0" workbookViewId="0" topLeftCell="A52">
      <pane xSplit="1" topLeftCell="B1" activePane="topRight" state="frozen"/>
      <selection pane="topLeft" activeCell="A1" sqref="A1"/>
      <selection pane="topRight" activeCell="A1" sqref="A1"/>
    </sheetView>
  </sheetViews>
  <sheetFormatPr defaultColWidth="9.00390625" defaultRowHeight="13.5"/>
  <cols>
    <col min="1" max="1" width="23.00390625" style="1" customWidth="1"/>
    <col min="2" max="2" width="9.875" style="1" customWidth="1"/>
    <col min="3" max="3" width="9.875" style="9" customWidth="1"/>
    <col min="4" max="4" width="9.875" style="1" customWidth="1"/>
    <col min="5" max="5" width="9.875" style="9" customWidth="1"/>
    <col min="6" max="6" width="9.875" style="1" customWidth="1"/>
    <col min="7" max="7" width="9.50390625" style="9" customWidth="1"/>
    <col min="8" max="8" width="9.875" style="1" customWidth="1"/>
    <col min="9" max="9" width="9.875" style="9" customWidth="1"/>
    <col min="10" max="10" width="9.875" style="1" customWidth="1"/>
    <col min="11" max="11" width="13.50390625" style="9" customWidth="1"/>
    <col min="12" max="12" width="10.50390625" style="9" hidden="1" customWidth="1"/>
    <col min="13" max="13" width="10.375" style="9" hidden="1" customWidth="1"/>
    <col min="14" max="15" width="9.875" style="9" hidden="1" customWidth="1"/>
    <col min="16" max="16" width="10.50390625" style="29" hidden="1" customWidth="1"/>
    <col min="17" max="17" width="19.25390625" style="30" hidden="1" customWidth="1"/>
    <col min="18" max="18" width="52.625" style="9" hidden="1" customWidth="1"/>
    <col min="19" max="22" width="15.625" style="1" hidden="1" customWidth="1"/>
    <col min="23" max="23" width="15.50390625" style="1" hidden="1" customWidth="1"/>
    <col min="24" max="24" width="20.625" style="1" hidden="1" customWidth="1"/>
    <col min="25" max="25" width="13.75390625" style="1" hidden="1" customWidth="1"/>
    <col min="26" max="26" width="9.625" style="1" hidden="1" customWidth="1"/>
    <col min="27" max="27" width="16.375" style="1" customWidth="1"/>
    <col min="28" max="28" width="22.375" style="1" bestFit="1" customWidth="1"/>
    <col min="29" max="33" width="19.25390625" style="1" customWidth="1"/>
    <col min="34" max="34" width="18.00390625" style="1" customWidth="1"/>
    <col min="35" max="35" width="16.625" style="1" customWidth="1"/>
    <col min="36" max="37" width="9.00390625" style="1" customWidth="1"/>
    <col min="38" max="16384" width="9.00390625" style="1" customWidth="1"/>
  </cols>
  <sheetData>
    <row r="1" ht="17.25" hidden="1"/>
    <row r="2" ht="24" customHeight="1" hidden="1"/>
    <row r="3" spans="1:17" ht="28.5" customHeight="1" hidden="1" thickBot="1">
      <c r="A3" s="1" t="s">
        <v>189</v>
      </c>
      <c r="Q3" s="94" t="s">
        <v>80</v>
      </c>
    </row>
    <row r="4" spans="1:23" ht="40.5" customHeight="1" hidden="1">
      <c r="A4" s="312" t="s">
        <v>161</v>
      </c>
      <c r="B4" s="313" t="s">
        <v>165</v>
      </c>
      <c r="C4" s="314"/>
      <c r="D4" s="313" t="s">
        <v>169</v>
      </c>
      <c r="E4" s="313"/>
      <c r="F4" s="301" t="s">
        <v>168</v>
      </c>
      <c r="G4" s="302"/>
      <c r="H4" s="301" t="s">
        <v>167</v>
      </c>
      <c r="I4" s="342"/>
      <c r="J4" s="301" t="s">
        <v>175</v>
      </c>
      <c r="K4" s="302"/>
      <c r="L4" s="179"/>
      <c r="M4" s="179"/>
      <c r="N4" s="79"/>
      <c r="O4" s="79"/>
      <c r="Q4" s="98"/>
      <c r="R4" s="99"/>
      <c r="S4" s="100"/>
      <c r="T4" s="100"/>
      <c r="U4" s="100"/>
      <c r="V4" s="100"/>
      <c r="W4" s="101"/>
    </row>
    <row r="5" spans="1:35" ht="37.5" customHeight="1" hidden="1">
      <c r="A5" s="312"/>
      <c r="B5" s="351" t="s">
        <v>171</v>
      </c>
      <c r="C5" s="352"/>
      <c r="D5" s="351" t="s">
        <v>170</v>
      </c>
      <c r="E5" s="352"/>
      <c r="F5" s="303"/>
      <c r="G5" s="304"/>
      <c r="H5" s="343"/>
      <c r="I5" s="344"/>
      <c r="J5" s="303"/>
      <c r="K5" s="304"/>
      <c r="L5" s="179"/>
      <c r="M5" s="179"/>
      <c r="N5" s="79"/>
      <c r="O5" s="79"/>
      <c r="Q5" s="102"/>
      <c r="R5" s="95" t="s">
        <v>30</v>
      </c>
      <c r="S5" s="103"/>
      <c r="T5" s="103"/>
      <c r="U5" s="104"/>
      <c r="V5" s="105"/>
      <c r="W5" s="106"/>
      <c r="X5" s="44"/>
      <c r="AA5" s="42" t="s">
        <v>48</v>
      </c>
      <c r="AB5" s="43"/>
      <c r="AC5" s="43"/>
      <c r="AD5" s="43"/>
      <c r="AE5" s="43"/>
      <c r="AF5" s="43"/>
      <c r="AG5" s="43"/>
      <c r="AH5" s="43"/>
      <c r="AI5" s="43"/>
    </row>
    <row r="6" spans="1:27" ht="24" customHeight="1" hidden="1">
      <c r="A6" s="171">
        <v>26</v>
      </c>
      <c r="B6" s="353">
        <f>V12</f>
        <v>56225558</v>
      </c>
      <c r="C6" s="354"/>
      <c r="D6" s="345">
        <v>2127301</v>
      </c>
      <c r="E6" s="346"/>
      <c r="F6" s="338">
        <f>D6/AG9*1000000</f>
        <v>38019.93120635096</v>
      </c>
      <c r="G6" s="339"/>
      <c r="H6" s="338">
        <f>D6*1000000/AG10</f>
        <v>16562.861339189356</v>
      </c>
      <c r="I6" s="339"/>
      <c r="J6" s="340">
        <f>D6/B6*100</f>
        <v>3.783512473099867</v>
      </c>
      <c r="K6" s="341"/>
      <c r="L6" s="180"/>
      <c r="M6" s="180"/>
      <c r="N6" s="75"/>
      <c r="O6" s="75"/>
      <c r="Q6" s="102"/>
      <c r="R6" s="75" t="s">
        <v>142</v>
      </c>
      <c r="S6" s="103"/>
      <c r="T6" s="103"/>
      <c r="U6" s="105"/>
      <c r="V6" s="105"/>
      <c r="W6" s="106"/>
      <c r="AA6" s="9" t="s">
        <v>49</v>
      </c>
    </row>
    <row r="7" spans="1:27" ht="24" customHeight="1" hidden="1">
      <c r="A7" s="171">
        <v>27</v>
      </c>
      <c r="B7" s="329">
        <f>W12</f>
        <v>56712380</v>
      </c>
      <c r="C7" s="330"/>
      <c r="D7" s="331">
        <v>2096886</v>
      </c>
      <c r="E7" s="332"/>
      <c r="F7" s="331">
        <f>D7/AH9*1000000</f>
        <v>37170.82883223363</v>
      </c>
      <c r="G7" s="332"/>
      <c r="H7" s="331">
        <f>D7/AH10*1000000</f>
        <v>16352.986925485588</v>
      </c>
      <c r="I7" s="332"/>
      <c r="J7" s="163"/>
      <c r="K7" s="164">
        <f>D7/B7*100</f>
        <v>3.6974043409922137</v>
      </c>
      <c r="L7" s="181"/>
      <c r="M7" s="181"/>
      <c r="N7" s="71"/>
      <c r="O7" s="71"/>
      <c r="Q7" s="107"/>
      <c r="R7" s="108" t="s">
        <v>140</v>
      </c>
      <c r="S7" s="103"/>
      <c r="T7" s="103"/>
      <c r="U7" s="105"/>
      <c r="V7" s="105"/>
      <c r="W7" s="106"/>
      <c r="AA7" s="16"/>
    </row>
    <row r="8" spans="1:35" ht="24" customHeight="1" hidden="1">
      <c r="A8" s="261">
        <v>28</v>
      </c>
      <c r="B8" s="291">
        <f>X12</f>
        <v>56676098</v>
      </c>
      <c r="C8" s="291"/>
      <c r="D8" s="291">
        <v>1985475</v>
      </c>
      <c r="E8" s="291"/>
      <c r="F8" s="291">
        <f>D8/AI9*1000000</f>
        <v>34863.013322193416</v>
      </c>
      <c r="G8" s="291"/>
      <c r="H8" s="291">
        <f>D8/AI10*1000000</f>
        <v>15503.503886751205</v>
      </c>
      <c r="I8" s="291"/>
      <c r="J8" s="292">
        <f>D8/B8*100</f>
        <v>3.503196356248802</v>
      </c>
      <c r="K8" s="292"/>
      <c r="L8" s="181"/>
      <c r="M8" s="181"/>
      <c r="N8" s="71"/>
      <c r="O8" s="71"/>
      <c r="Q8" s="102"/>
      <c r="R8" s="108" t="s">
        <v>36</v>
      </c>
      <c r="S8" s="103"/>
      <c r="T8" s="103"/>
      <c r="U8" s="105" t="s">
        <v>53</v>
      </c>
      <c r="V8" s="105"/>
      <c r="W8" s="109" t="s">
        <v>141</v>
      </c>
      <c r="X8" s="16" t="s">
        <v>193</v>
      </c>
      <c r="AA8" s="16"/>
      <c r="AB8" s="96"/>
      <c r="AC8" s="39" t="s">
        <v>86</v>
      </c>
      <c r="AD8" s="143" t="s">
        <v>89</v>
      </c>
      <c r="AE8" s="39" t="s">
        <v>90</v>
      </c>
      <c r="AF8" s="39" t="s">
        <v>92</v>
      </c>
      <c r="AG8" s="39" t="s">
        <v>134</v>
      </c>
      <c r="AH8" s="39" t="s">
        <v>137</v>
      </c>
      <c r="AI8" s="155" t="s">
        <v>150</v>
      </c>
    </row>
    <row r="9" spans="1:35" ht="24" customHeight="1" hidden="1">
      <c r="A9" s="182" t="s">
        <v>177</v>
      </c>
      <c r="B9" s="45"/>
      <c r="C9" s="45"/>
      <c r="D9" s="45"/>
      <c r="E9" s="45"/>
      <c r="F9" s="45"/>
      <c r="G9" s="45"/>
      <c r="H9" s="45"/>
      <c r="I9" s="45"/>
      <c r="J9" s="45"/>
      <c r="K9" s="45"/>
      <c r="L9" s="45"/>
      <c r="M9" s="45"/>
      <c r="N9" s="12"/>
      <c r="O9" s="12"/>
      <c r="Q9" s="112" t="s">
        <v>38</v>
      </c>
      <c r="R9" s="168" t="s">
        <v>158</v>
      </c>
      <c r="S9" s="73">
        <v>52890022</v>
      </c>
      <c r="T9" s="152">
        <v>54176411</v>
      </c>
      <c r="U9" s="157">
        <v>54860151</v>
      </c>
      <c r="V9" s="157">
        <v>56049385</v>
      </c>
      <c r="W9" s="157">
        <v>56535056</v>
      </c>
      <c r="X9" s="151">
        <v>56495128</v>
      </c>
      <c r="AA9" s="16"/>
      <c r="AB9" s="142" t="s">
        <v>28</v>
      </c>
      <c r="AC9" s="139">
        <v>53362801</v>
      </c>
      <c r="AD9" s="139">
        <v>53549522</v>
      </c>
      <c r="AE9" s="140">
        <v>54171475</v>
      </c>
      <c r="AF9" s="141">
        <v>55577563</v>
      </c>
      <c r="AG9" s="154">
        <v>55952258</v>
      </c>
      <c r="AH9" s="40">
        <v>56412140</v>
      </c>
      <c r="AI9" s="162">
        <v>56950757</v>
      </c>
    </row>
    <row r="10" spans="1:35" ht="24" customHeight="1" hidden="1">
      <c r="A10" s="333" t="s">
        <v>178</v>
      </c>
      <c r="B10" s="333"/>
      <c r="C10" s="333"/>
      <c r="D10" s="333"/>
      <c r="E10" s="333"/>
      <c r="F10" s="333"/>
      <c r="G10" s="333"/>
      <c r="H10" s="333"/>
      <c r="I10" s="333"/>
      <c r="J10" s="333"/>
      <c r="K10" s="333"/>
      <c r="L10" s="333"/>
      <c r="M10" s="333"/>
      <c r="N10" s="12"/>
      <c r="O10" s="12"/>
      <c r="Q10" s="102" t="s">
        <v>38</v>
      </c>
      <c r="R10" s="168" t="s">
        <v>195</v>
      </c>
      <c r="S10" s="73">
        <v>218463</v>
      </c>
      <c r="T10" s="152">
        <v>218175</v>
      </c>
      <c r="U10" s="157">
        <v>218582</v>
      </c>
      <c r="V10" s="159">
        <v>220700</v>
      </c>
      <c r="W10" s="159">
        <v>221950</v>
      </c>
      <c r="X10" s="151">
        <v>225508</v>
      </c>
      <c r="AB10" s="96" t="s">
        <v>29</v>
      </c>
      <c r="AC10" s="139">
        <v>127057860</v>
      </c>
      <c r="AD10" s="139">
        <v>126230625</v>
      </c>
      <c r="AE10" s="140">
        <v>126659683</v>
      </c>
      <c r="AF10" s="141">
        <v>128373879</v>
      </c>
      <c r="AG10" s="154">
        <v>128438013</v>
      </c>
      <c r="AH10" s="40">
        <v>128226483</v>
      </c>
      <c r="AI10" s="162">
        <v>128066211</v>
      </c>
    </row>
    <row r="11" spans="1:33" ht="24" customHeight="1" hidden="1">
      <c r="A11" s="183" t="s">
        <v>179</v>
      </c>
      <c r="B11" s="183"/>
      <c r="C11" s="184"/>
      <c r="D11" s="183"/>
      <c r="E11" s="184"/>
      <c r="F11" s="183"/>
      <c r="G11" s="184"/>
      <c r="H11" s="183"/>
      <c r="I11" s="184"/>
      <c r="J11" s="183"/>
      <c r="K11" s="184"/>
      <c r="L11" s="184"/>
      <c r="M11" s="184"/>
      <c r="Q11" s="102" t="s">
        <v>39</v>
      </c>
      <c r="R11" s="168" t="s">
        <v>196</v>
      </c>
      <c r="S11" s="74">
        <v>45563</v>
      </c>
      <c r="T11" s="152">
        <v>45850</v>
      </c>
      <c r="U11" s="158">
        <v>43565</v>
      </c>
      <c r="V11" s="159">
        <v>44527</v>
      </c>
      <c r="W11" s="159">
        <v>44626</v>
      </c>
      <c r="X11" s="151">
        <v>44538</v>
      </c>
      <c r="Z11" s="16"/>
      <c r="AB11" s="103"/>
      <c r="AC11" s="257"/>
      <c r="AD11" s="257"/>
      <c r="AE11" s="258"/>
      <c r="AF11" s="259"/>
      <c r="AG11" s="260"/>
    </row>
    <row r="12" spans="1:29" ht="24" customHeight="1" hidden="1">
      <c r="A12" s="183" t="s">
        <v>180</v>
      </c>
      <c r="B12" s="183"/>
      <c r="C12" s="184"/>
      <c r="D12" s="183"/>
      <c r="E12" s="184"/>
      <c r="F12" s="183"/>
      <c r="G12" s="184"/>
      <c r="H12" s="183"/>
      <c r="I12" s="184"/>
      <c r="J12" s="183"/>
      <c r="K12" s="184"/>
      <c r="L12" s="184"/>
      <c r="M12" s="184"/>
      <c r="Q12" s="115"/>
      <c r="R12" s="116" t="s">
        <v>79</v>
      </c>
      <c r="S12" s="73">
        <v>53062922</v>
      </c>
      <c r="T12" s="153">
        <f>SUM(T9+T10-T11)</f>
        <v>54348736</v>
      </c>
      <c r="U12" s="157">
        <f>U9+U10-U11</f>
        <v>55035168</v>
      </c>
      <c r="V12" s="157">
        <f>V9+V10-V11</f>
        <v>56225558</v>
      </c>
      <c r="W12" s="157">
        <f>W9+W10-W11</f>
        <v>56712380</v>
      </c>
      <c r="X12" s="151">
        <f>X9+X10-X11</f>
        <v>56676098</v>
      </c>
      <c r="Y12" s="16"/>
      <c r="Z12" s="47"/>
      <c r="AA12" s="16"/>
      <c r="AC12" s="16"/>
    </row>
    <row r="13" spans="1:36" ht="14.25" customHeight="1" hidden="1" thickBot="1">
      <c r="A13" s="183"/>
      <c r="B13" s="183"/>
      <c r="C13" s="184"/>
      <c r="D13" s="183"/>
      <c r="E13" s="184"/>
      <c r="F13" s="183"/>
      <c r="G13" s="184"/>
      <c r="H13" s="183"/>
      <c r="I13" s="184"/>
      <c r="J13" s="183"/>
      <c r="K13" s="184"/>
      <c r="L13" s="184"/>
      <c r="M13" s="184"/>
      <c r="Q13" s="117"/>
      <c r="R13" s="118"/>
      <c r="S13" s="118"/>
      <c r="T13" s="118"/>
      <c r="U13" s="118"/>
      <c r="V13" s="118"/>
      <c r="W13" s="119"/>
      <c r="Y13" s="16"/>
      <c r="Z13" s="47"/>
      <c r="AA13" s="16"/>
      <c r="AB13" s="47" t="s">
        <v>96</v>
      </c>
      <c r="AC13" s="16"/>
      <c r="AG13" s="1" t="s">
        <v>103</v>
      </c>
      <c r="AH13" s="146"/>
      <c r="AI13" s="146"/>
      <c r="AJ13" s="146"/>
    </row>
    <row r="14" spans="1:36" ht="24" customHeight="1" hidden="1" thickBot="1">
      <c r="A14" s="183" t="s">
        <v>187</v>
      </c>
      <c r="B14" s="183"/>
      <c r="C14" s="184"/>
      <c r="D14" s="183"/>
      <c r="E14" s="184"/>
      <c r="F14" s="183"/>
      <c r="G14" s="184"/>
      <c r="H14" s="183"/>
      <c r="I14" s="184"/>
      <c r="J14" s="184" t="s">
        <v>112</v>
      </c>
      <c r="K14" s="184"/>
      <c r="L14" s="184"/>
      <c r="M14" s="184"/>
      <c r="X14" s="10"/>
      <c r="AB14" s="144" t="s">
        <v>97</v>
      </c>
      <c r="AC14" s="337" t="s">
        <v>152</v>
      </c>
      <c r="AD14" s="335"/>
      <c r="AE14" s="335"/>
      <c r="AF14" s="336"/>
      <c r="AG14" s="147" t="s">
        <v>151</v>
      </c>
      <c r="AH14" s="146"/>
      <c r="AI14" s="146"/>
      <c r="AJ14" s="146"/>
    </row>
    <row r="15" spans="1:36" ht="24" customHeight="1" hidden="1">
      <c r="A15" s="323" t="s">
        <v>1</v>
      </c>
      <c r="B15" s="280" t="s">
        <v>76</v>
      </c>
      <c r="C15" s="281"/>
      <c r="D15" s="280" t="s">
        <v>135</v>
      </c>
      <c r="E15" s="281"/>
      <c r="F15" s="280" t="s">
        <v>138</v>
      </c>
      <c r="G15" s="281"/>
      <c r="H15" s="280" t="s">
        <v>143</v>
      </c>
      <c r="I15" s="281"/>
      <c r="J15" s="327" t="s">
        <v>194</v>
      </c>
      <c r="K15" s="328"/>
      <c r="L15" s="30"/>
      <c r="M15" s="30"/>
      <c r="N15" s="30"/>
      <c r="O15" s="30"/>
      <c r="P15" s="9"/>
      <c r="Q15" s="120"/>
      <c r="R15" s="121"/>
      <c r="S15" s="121"/>
      <c r="T15" s="121"/>
      <c r="U15" s="121"/>
      <c r="V15" s="100"/>
      <c r="W15" s="101"/>
      <c r="AB15" s="145" t="s">
        <v>98</v>
      </c>
      <c r="AC15" s="334" t="s">
        <v>99</v>
      </c>
      <c r="AD15" s="335"/>
      <c r="AE15" s="335"/>
      <c r="AF15" s="336"/>
      <c r="AG15" s="147" t="s">
        <v>139</v>
      </c>
      <c r="AH15" s="146"/>
      <c r="AI15" s="146"/>
      <c r="AJ15" s="146"/>
    </row>
    <row r="16" spans="1:36" s="10" customFormat="1" ht="24" customHeight="1" hidden="1">
      <c r="A16" s="324"/>
      <c r="B16" s="174" t="s">
        <v>2</v>
      </c>
      <c r="C16" s="175" t="s">
        <v>3</v>
      </c>
      <c r="D16" s="176" t="s">
        <v>2</v>
      </c>
      <c r="E16" s="177" t="s">
        <v>3</v>
      </c>
      <c r="F16" s="177" t="s">
        <v>2</v>
      </c>
      <c r="G16" s="177" t="s">
        <v>3</v>
      </c>
      <c r="H16" s="174" t="s">
        <v>2</v>
      </c>
      <c r="I16" s="174" t="s">
        <v>3</v>
      </c>
      <c r="J16" s="176" t="s">
        <v>2</v>
      </c>
      <c r="K16" s="176" t="s">
        <v>3</v>
      </c>
      <c r="L16" s="68"/>
      <c r="M16" s="68"/>
      <c r="N16" s="68"/>
      <c r="O16" s="68"/>
      <c r="P16" s="45"/>
      <c r="Q16" s="102"/>
      <c r="R16" s="95" t="s">
        <v>31</v>
      </c>
      <c r="S16" s="103"/>
      <c r="T16" s="103"/>
      <c r="U16" s="103"/>
      <c r="V16" s="103"/>
      <c r="W16" s="165"/>
      <c r="X16" s="1"/>
      <c r="AB16" s="325" t="s">
        <v>100</v>
      </c>
      <c r="AC16" s="317" t="s">
        <v>153</v>
      </c>
      <c r="AD16" s="318"/>
      <c r="AE16" s="318"/>
      <c r="AF16" s="319"/>
      <c r="AG16" s="347" t="s">
        <v>154</v>
      </c>
      <c r="AH16" s="146"/>
      <c r="AI16" s="146"/>
      <c r="AJ16" s="146"/>
    </row>
    <row r="17" spans="1:33" ht="24" customHeight="1" hidden="1">
      <c r="A17" s="185" t="s">
        <v>4</v>
      </c>
      <c r="B17" s="186">
        <v>13082</v>
      </c>
      <c r="C17" s="223">
        <v>68.6</v>
      </c>
      <c r="D17" s="187">
        <v>12868</v>
      </c>
      <c r="E17" s="223">
        <f>D17/D24*100</f>
        <v>64.5627414580302</v>
      </c>
      <c r="F17" s="188">
        <v>13114</v>
      </c>
      <c r="G17" s="226">
        <f>F17/F24*100</f>
        <v>61.646218210877635</v>
      </c>
      <c r="H17" s="188">
        <v>13264</v>
      </c>
      <c r="I17" s="228">
        <f aca="true" t="shared" si="0" ref="I17:I24">H17/$H$24*100</f>
        <v>63.255281606180546</v>
      </c>
      <c r="J17" s="262">
        <v>13397</v>
      </c>
      <c r="K17" s="263">
        <v>67.47</v>
      </c>
      <c r="L17" s="32"/>
      <c r="M17" s="32"/>
      <c r="N17" s="32"/>
      <c r="O17" s="32"/>
      <c r="P17" s="41"/>
      <c r="Q17" s="122"/>
      <c r="R17" s="14" t="s">
        <v>144</v>
      </c>
      <c r="S17" s="103"/>
      <c r="T17" s="103"/>
      <c r="U17" s="103"/>
      <c r="V17" s="103"/>
      <c r="W17" s="165"/>
      <c r="AB17" s="326"/>
      <c r="AC17" s="320"/>
      <c r="AD17" s="321"/>
      <c r="AE17" s="321"/>
      <c r="AF17" s="322"/>
      <c r="AG17" s="348"/>
    </row>
    <row r="18" spans="1:23" ht="24" customHeight="1" hidden="1">
      <c r="A18" s="185" t="s">
        <v>5</v>
      </c>
      <c r="B18" s="186">
        <v>1910</v>
      </c>
      <c r="C18" s="223">
        <v>10</v>
      </c>
      <c r="D18" s="186">
        <v>1908</v>
      </c>
      <c r="E18" s="223">
        <f>D18/D24*100</f>
        <v>9.573026942953188</v>
      </c>
      <c r="F18" s="188">
        <v>1997</v>
      </c>
      <c r="G18" s="223">
        <f>F18/F24*100</f>
        <v>9.387486485216002</v>
      </c>
      <c r="H18" s="188">
        <v>2017</v>
      </c>
      <c r="I18" s="229">
        <f t="shared" si="0"/>
        <v>9.618961323859029</v>
      </c>
      <c r="J18" s="264">
        <v>2052</v>
      </c>
      <c r="K18" s="265">
        <v>10.33</v>
      </c>
      <c r="L18" s="34"/>
      <c r="M18" s="34"/>
      <c r="N18" s="34"/>
      <c r="O18" s="34"/>
      <c r="Q18" s="122"/>
      <c r="R18" s="14" t="s">
        <v>61</v>
      </c>
      <c r="S18" s="103"/>
      <c r="T18" s="103"/>
      <c r="U18" s="103"/>
      <c r="V18" s="103"/>
      <c r="W18" s="165"/>
    </row>
    <row r="19" spans="1:23" ht="24" customHeight="1" hidden="1">
      <c r="A19" s="185" t="s">
        <v>6</v>
      </c>
      <c r="B19" s="186">
        <v>3268</v>
      </c>
      <c r="C19" s="223">
        <v>17.1</v>
      </c>
      <c r="D19" s="186">
        <v>4295</v>
      </c>
      <c r="E19" s="223">
        <f>D19/D24*100</f>
        <v>21.54934524108173</v>
      </c>
      <c r="F19" s="189">
        <v>5337</v>
      </c>
      <c r="G19" s="223">
        <f>F19/F24*100</f>
        <v>25.088139895642364</v>
      </c>
      <c r="H19" s="189">
        <v>4766</v>
      </c>
      <c r="I19" s="229">
        <f t="shared" si="0"/>
        <v>22.728790118746723</v>
      </c>
      <c r="J19" s="264">
        <v>3505</v>
      </c>
      <c r="K19" s="265">
        <v>17.65</v>
      </c>
      <c r="L19" s="34"/>
      <c r="M19" s="34"/>
      <c r="N19" s="34"/>
      <c r="O19" s="34"/>
      <c r="Q19" s="102"/>
      <c r="W19" s="165"/>
    </row>
    <row r="20" spans="1:23" ht="24" customHeight="1" hidden="1">
      <c r="A20" s="185" t="s">
        <v>7</v>
      </c>
      <c r="B20" s="186">
        <v>785</v>
      </c>
      <c r="C20" s="223">
        <v>4.1</v>
      </c>
      <c r="D20" s="186">
        <v>1077</v>
      </c>
      <c r="E20" s="223">
        <f>D20/D24*100</f>
        <v>5.403642566855652</v>
      </c>
      <c r="F20" s="189">
        <v>917</v>
      </c>
      <c r="G20" s="223">
        <f>F20/F24*100</f>
        <v>4.310628496215861</v>
      </c>
      <c r="H20" s="189">
        <v>846</v>
      </c>
      <c r="I20" s="229">
        <f t="shared" si="0"/>
        <v>4.0345271591396825</v>
      </c>
      <c r="J20" s="264">
        <v>698</v>
      </c>
      <c r="K20" s="265">
        <v>3.5</v>
      </c>
      <c r="L20" s="14"/>
      <c r="M20" s="1"/>
      <c r="N20" s="1"/>
      <c r="O20" s="1"/>
      <c r="P20" s="1"/>
      <c r="Q20" s="122"/>
      <c r="R20" s="1" t="s">
        <v>157</v>
      </c>
      <c r="W20" s="165"/>
    </row>
    <row r="21" spans="1:23" ht="24" customHeight="1" hidden="1" thickBot="1">
      <c r="A21" s="185" t="s">
        <v>8</v>
      </c>
      <c r="B21" s="186">
        <v>2476</v>
      </c>
      <c r="C21" s="223">
        <v>13</v>
      </c>
      <c r="D21" s="186">
        <v>3197</v>
      </c>
      <c r="E21" s="223">
        <f>D21/D24*100</f>
        <v>16.04033917013697</v>
      </c>
      <c r="F21" s="189">
        <v>4391</v>
      </c>
      <c r="G21" s="223">
        <f>F21/F24*100</f>
        <v>20.64118836083298</v>
      </c>
      <c r="H21" s="189">
        <v>3912</v>
      </c>
      <c r="I21" s="229">
        <f t="shared" si="0"/>
        <v>18.656111402546614</v>
      </c>
      <c r="J21" s="264">
        <v>2806</v>
      </c>
      <c r="K21" s="265">
        <v>14.13</v>
      </c>
      <c r="L21" s="14"/>
      <c r="M21" s="1"/>
      <c r="N21" s="1"/>
      <c r="O21" s="1"/>
      <c r="P21" s="1"/>
      <c r="Q21" s="123"/>
      <c r="R21" s="124"/>
      <c r="S21" s="124"/>
      <c r="T21" s="124"/>
      <c r="U21" s="124"/>
      <c r="V21" s="124"/>
      <c r="W21" s="125"/>
    </row>
    <row r="22" spans="1:18" ht="24" customHeight="1" hidden="1">
      <c r="A22" s="185" t="s">
        <v>9</v>
      </c>
      <c r="B22" s="186">
        <v>7</v>
      </c>
      <c r="C22" s="223">
        <v>0</v>
      </c>
      <c r="D22" s="186">
        <v>21</v>
      </c>
      <c r="E22" s="223">
        <f>D22/D24*100</f>
        <v>0.10536350408910741</v>
      </c>
      <c r="F22" s="189">
        <v>29</v>
      </c>
      <c r="G22" s="223">
        <f>F22/F24*100</f>
        <v>0.1363230385935223</v>
      </c>
      <c r="H22" s="189">
        <v>8</v>
      </c>
      <c r="I22" s="229">
        <f t="shared" si="0"/>
        <v>0.03815155706042253</v>
      </c>
      <c r="J22" s="264">
        <v>1.3</v>
      </c>
      <c r="K22" s="265">
        <v>0</v>
      </c>
      <c r="L22" s="14"/>
      <c r="M22" s="35"/>
      <c r="N22" s="15"/>
      <c r="O22" s="1"/>
      <c r="P22" s="1"/>
      <c r="Q22" s="1"/>
      <c r="R22" s="1"/>
    </row>
    <row r="23" spans="1:18" ht="24" customHeight="1" hidden="1">
      <c r="A23" s="190" t="s">
        <v>10</v>
      </c>
      <c r="B23" s="186">
        <v>808</v>
      </c>
      <c r="C23" s="223">
        <v>4.2</v>
      </c>
      <c r="D23" s="186">
        <f>D24-D19-D18-D17</f>
        <v>860</v>
      </c>
      <c r="E23" s="223">
        <f>D23/D24*100</f>
        <v>4.314886357934875</v>
      </c>
      <c r="F23" s="191">
        <f>F24-F17-F18-F19</f>
        <v>825</v>
      </c>
      <c r="G23" s="227">
        <f>F23/F24*100</f>
        <v>3.878155408263997</v>
      </c>
      <c r="H23" s="192">
        <f>H24-H17-H18-H19</f>
        <v>922</v>
      </c>
      <c r="I23" s="230">
        <f t="shared" si="0"/>
        <v>4.396966951213696</v>
      </c>
      <c r="J23" s="266">
        <v>901</v>
      </c>
      <c r="K23" s="267">
        <v>4.53</v>
      </c>
      <c r="L23" s="14"/>
      <c r="M23" s="1"/>
      <c r="O23" s="1"/>
      <c r="P23" s="1"/>
      <c r="Q23" s="1"/>
      <c r="R23" s="1"/>
    </row>
    <row r="24" spans="1:18" ht="24" customHeight="1" hidden="1">
      <c r="A24" s="173" t="s">
        <v>11</v>
      </c>
      <c r="B24" s="193">
        <v>19068</v>
      </c>
      <c r="C24" s="225">
        <v>100</v>
      </c>
      <c r="D24" s="193">
        <v>19931</v>
      </c>
      <c r="E24" s="225">
        <f>E17+E18+E19+E23</f>
        <v>100</v>
      </c>
      <c r="F24" s="194">
        <v>21273</v>
      </c>
      <c r="G24" s="227">
        <f>G17+G18+G19+G23</f>
        <v>99.99999999999999</v>
      </c>
      <c r="H24" s="194">
        <v>20969</v>
      </c>
      <c r="I24" s="224">
        <f t="shared" si="0"/>
        <v>100</v>
      </c>
      <c r="J24" s="268">
        <v>19855</v>
      </c>
      <c r="K24" s="275">
        <f>K17+K18+K19+K23</f>
        <v>99.97999999999999</v>
      </c>
      <c r="L24" s="14"/>
      <c r="M24" s="67"/>
      <c r="O24" s="1"/>
      <c r="P24" s="1"/>
      <c r="Q24" s="1"/>
      <c r="R24" s="1"/>
    </row>
    <row r="25" spans="1:18" ht="24" customHeight="1" hidden="1">
      <c r="A25" s="183" t="s">
        <v>181</v>
      </c>
      <c r="B25" s="183"/>
      <c r="C25" s="183"/>
      <c r="D25" s="183"/>
      <c r="E25" s="183"/>
      <c r="F25" s="183"/>
      <c r="G25" s="183"/>
      <c r="H25" s="183"/>
      <c r="I25" s="183"/>
      <c r="J25" s="183"/>
      <c r="K25" s="183"/>
      <c r="L25" s="183"/>
      <c r="M25" s="183"/>
      <c r="N25" s="1"/>
      <c r="O25" s="1"/>
      <c r="P25" s="1"/>
      <c r="Q25" s="1"/>
      <c r="R25" s="1"/>
    </row>
    <row r="26" spans="1:16" ht="24" customHeight="1" hidden="1" thickBot="1">
      <c r="A26" s="195" t="s">
        <v>182</v>
      </c>
      <c r="B26" s="195"/>
      <c r="C26" s="195"/>
      <c r="D26" s="195"/>
      <c r="E26" s="195"/>
      <c r="F26" s="195"/>
      <c r="G26" s="195"/>
      <c r="H26" s="195"/>
      <c r="I26" s="195"/>
      <c r="J26" s="195"/>
      <c r="K26" s="195"/>
      <c r="L26" s="195"/>
      <c r="M26" s="195"/>
      <c r="N26" s="67"/>
      <c r="O26" s="67"/>
      <c r="P26" s="67"/>
    </row>
    <row r="27" spans="1:23" ht="24" customHeight="1" hidden="1">
      <c r="A27" s="195"/>
      <c r="B27" s="195"/>
      <c r="C27" s="195"/>
      <c r="D27" s="195"/>
      <c r="E27" s="195"/>
      <c r="F27" s="195"/>
      <c r="G27" s="195"/>
      <c r="H27" s="195"/>
      <c r="I27" s="195"/>
      <c r="J27" s="195"/>
      <c r="K27" s="195"/>
      <c r="L27" s="195"/>
      <c r="M27" s="184"/>
      <c r="N27" s="184"/>
      <c r="O27" s="184"/>
      <c r="P27" s="9"/>
      <c r="Q27" s="126"/>
      <c r="R27" s="127"/>
      <c r="S27" s="100"/>
      <c r="T27" s="100"/>
      <c r="U27" s="100"/>
      <c r="V27" s="100"/>
      <c r="W27" s="101"/>
    </row>
    <row r="28" spans="1:23" ht="24" customHeight="1" hidden="1">
      <c r="A28" s="183" t="s">
        <v>188</v>
      </c>
      <c r="B28" s="183"/>
      <c r="C28" s="184"/>
      <c r="D28" s="183"/>
      <c r="E28" s="184"/>
      <c r="F28" s="183"/>
      <c r="G28" s="184"/>
      <c r="H28" s="183"/>
      <c r="I28" s="184"/>
      <c r="J28" s="183" t="s">
        <v>112</v>
      </c>
      <c r="K28" s="184"/>
      <c r="L28" s="184"/>
      <c r="M28" s="196"/>
      <c r="N28" s="196"/>
      <c r="O28" s="196"/>
      <c r="P28" s="37"/>
      <c r="Q28" s="102"/>
      <c r="R28" s="95" t="s">
        <v>32</v>
      </c>
      <c r="S28" s="103"/>
      <c r="T28" s="103"/>
      <c r="U28" s="103"/>
      <c r="V28" s="103"/>
      <c r="W28" s="106"/>
    </row>
    <row r="29" spans="1:23" ht="24" customHeight="1" hidden="1">
      <c r="A29" s="312" t="s">
        <v>1</v>
      </c>
      <c r="B29" s="280" t="s">
        <v>76</v>
      </c>
      <c r="C29" s="281"/>
      <c r="D29" s="280" t="s">
        <v>135</v>
      </c>
      <c r="E29" s="281"/>
      <c r="F29" s="280" t="s">
        <v>138</v>
      </c>
      <c r="G29" s="281"/>
      <c r="H29" s="280" t="s">
        <v>143</v>
      </c>
      <c r="I29" s="281"/>
      <c r="J29" s="355" t="s">
        <v>194</v>
      </c>
      <c r="K29" s="356"/>
      <c r="Q29" s="128"/>
      <c r="R29" s="41" t="s">
        <v>145</v>
      </c>
      <c r="S29" s="103"/>
      <c r="T29" s="103"/>
      <c r="U29" s="103"/>
      <c r="V29" s="103"/>
      <c r="W29" s="106"/>
    </row>
    <row r="30" spans="1:23" ht="24" customHeight="1" hidden="1">
      <c r="A30" s="312"/>
      <c r="B30" s="174" t="s">
        <v>2</v>
      </c>
      <c r="C30" s="175" t="s">
        <v>3</v>
      </c>
      <c r="D30" s="176" t="s">
        <v>2</v>
      </c>
      <c r="E30" s="177" t="s">
        <v>3</v>
      </c>
      <c r="F30" s="177" t="s">
        <v>2</v>
      </c>
      <c r="G30" s="177" t="s">
        <v>3</v>
      </c>
      <c r="H30" s="175" t="s">
        <v>2</v>
      </c>
      <c r="I30" s="175" t="s">
        <v>3</v>
      </c>
      <c r="J30" s="176" t="s">
        <v>2</v>
      </c>
      <c r="K30" s="269" t="s">
        <v>3</v>
      </c>
      <c r="Q30" s="129"/>
      <c r="R30" s="14" t="s">
        <v>61</v>
      </c>
      <c r="S30" s="103"/>
      <c r="T30" s="103"/>
      <c r="U30" s="103"/>
      <c r="V30" s="103"/>
      <c r="W30" s="106"/>
    </row>
    <row r="31" spans="1:23" ht="24" customHeight="1" hidden="1">
      <c r="A31" s="185" t="s">
        <v>12</v>
      </c>
      <c r="B31" s="178">
        <v>15894</v>
      </c>
      <c r="C31" s="231">
        <f>B31/B37*100</f>
        <v>83.35431088735054</v>
      </c>
      <c r="D31" s="197">
        <v>16076</v>
      </c>
      <c r="E31" s="231">
        <f>D31/D37*100</f>
        <v>80.658271035071</v>
      </c>
      <c r="F31" s="198">
        <v>16537</v>
      </c>
      <c r="G31" s="234">
        <f aca="true" t="shared" si="1" ref="G31:G37">F31/$F$37*100</f>
        <v>77.73703755934753</v>
      </c>
      <c r="H31" s="198">
        <v>16746</v>
      </c>
      <c r="I31" s="235">
        <f aca="true" t="shared" si="2" ref="I31:I37">H31/$H$37*100</f>
        <v>79.86074681672946</v>
      </c>
      <c r="J31" s="270">
        <v>16814</v>
      </c>
      <c r="K31" s="263">
        <v>84.68</v>
      </c>
      <c r="Q31" s="129"/>
      <c r="R31" s="14"/>
      <c r="S31" s="103"/>
      <c r="T31" s="103"/>
      <c r="U31" s="103"/>
      <c r="V31" s="103"/>
      <c r="W31" s="106"/>
    </row>
    <row r="32" spans="1:23" ht="24" customHeight="1" hidden="1">
      <c r="A32" s="185" t="s">
        <v>13</v>
      </c>
      <c r="B32" s="178">
        <f>SUM(B33:B36)</f>
        <v>3174</v>
      </c>
      <c r="C32" s="231">
        <f>B32/B37*100</f>
        <v>16.645689112649464</v>
      </c>
      <c r="D32" s="178">
        <f>SUM(D33:D36)</f>
        <v>3855</v>
      </c>
      <c r="E32" s="231">
        <f>D32/D37*100</f>
        <v>19.341728964929004</v>
      </c>
      <c r="F32" s="199">
        <v>4736</v>
      </c>
      <c r="G32" s="231">
        <f t="shared" si="1"/>
        <v>22.26296244065247</v>
      </c>
      <c r="H32" s="199">
        <v>4223</v>
      </c>
      <c r="I32" s="236">
        <f t="shared" si="2"/>
        <v>20.13925318327054</v>
      </c>
      <c r="J32" s="271">
        <v>3041</v>
      </c>
      <c r="K32" s="265">
        <v>15.31</v>
      </c>
      <c r="Q32" s="102"/>
      <c r="R32" s="38" t="s">
        <v>73</v>
      </c>
      <c r="S32" s="14"/>
      <c r="T32" s="103"/>
      <c r="U32" s="103"/>
      <c r="V32" s="103"/>
      <c r="W32" s="106"/>
    </row>
    <row r="33" spans="1:23" ht="24" customHeight="1" hidden="1">
      <c r="A33" s="185" t="s">
        <v>35</v>
      </c>
      <c r="B33" s="178">
        <v>324</v>
      </c>
      <c r="C33" s="231">
        <f>B33/B37*100</f>
        <v>1.6991818753933292</v>
      </c>
      <c r="D33" s="178">
        <v>489</v>
      </c>
      <c r="E33" s="231">
        <f>D33/D37*100</f>
        <v>2.453464452360644</v>
      </c>
      <c r="F33" s="199">
        <v>377</v>
      </c>
      <c r="G33" s="231">
        <f t="shared" si="1"/>
        <v>1.77219950171579</v>
      </c>
      <c r="H33" s="199">
        <v>411</v>
      </c>
      <c r="I33" s="236">
        <f t="shared" si="2"/>
        <v>1.9600362439792074</v>
      </c>
      <c r="J33" s="271">
        <v>318</v>
      </c>
      <c r="K33" s="265">
        <v>1.6</v>
      </c>
      <c r="Q33" s="102"/>
      <c r="R33" s="38" t="s">
        <v>74</v>
      </c>
      <c r="S33" s="14"/>
      <c r="T33" s="103"/>
      <c r="U33" s="103"/>
      <c r="V33" s="103"/>
      <c r="W33" s="106"/>
    </row>
    <row r="34" spans="1:23" ht="24" customHeight="1" hidden="1" thickBot="1">
      <c r="A34" s="185" t="s">
        <v>14</v>
      </c>
      <c r="B34" s="178">
        <v>2064</v>
      </c>
      <c r="C34" s="231">
        <f>B34/B37*100</f>
        <v>10.824417872876023</v>
      </c>
      <c r="D34" s="178">
        <v>2527</v>
      </c>
      <c r="E34" s="231">
        <f>D34/D37*100</f>
        <v>12.678741658722592</v>
      </c>
      <c r="F34" s="199">
        <v>3486</v>
      </c>
      <c r="G34" s="231">
        <f t="shared" si="1"/>
        <v>16.38696939782823</v>
      </c>
      <c r="H34" s="199">
        <v>3116</v>
      </c>
      <c r="I34" s="236">
        <f t="shared" si="2"/>
        <v>14.860031475034575</v>
      </c>
      <c r="J34" s="271">
        <v>2135</v>
      </c>
      <c r="K34" s="265">
        <v>10.75</v>
      </c>
      <c r="Q34" s="130"/>
      <c r="R34" s="131"/>
      <c r="S34" s="124"/>
      <c r="T34" s="124"/>
      <c r="U34" s="124"/>
      <c r="V34" s="124"/>
      <c r="W34" s="125"/>
    </row>
    <row r="35" spans="1:18" ht="24" customHeight="1" hidden="1">
      <c r="A35" s="185" t="s">
        <v>15</v>
      </c>
      <c r="B35" s="178">
        <v>35</v>
      </c>
      <c r="C35" s="231">
        <f>B35/B37*100</f>
        <v>0.18355359765051393</v>
      </c>
      <c r="D35" s="178">
        <v>35</v>
      </c>
      <c r="E35" s="231">
        <f>D35/D37*100</f>
        <v>0.17560584014851235</v>
      </c>
      <c r="F35" s="199">
        <v>34</v>
      </c>
      <c r="G35" s="231">
        <f t="shared" si="1"/>
        <v>0.15982701076481926</v>
      </c>
      <c r="H35" s="199">
        <v>33</v>
      </c>
      <c r="I35" s="236">
        <f t="shared" si="2"/>
        <v>0.1573751728742429</v>
      </c>
      <c r="J35" s="271">
        <v>32</v>
      </c>
      <c r="K35" s="265">
        <v>0.16</v>
      </c>
      <c r="N35" s="29"/>
      <c r="O35" s="43"/>
      <c r="P35" s="9"/>
      <c r="Q35" s="1"/>
      <c r="R35" s="1"/>
    </row>
    <row r="36" spans="1:18" ht="24" customHeight="1" hidden="1">
      <c r="A36" s="190" t="s">
        <v>0</v>
      </c>
      <c r="B36" s="178">
        <v>751</v>
      </c>
      <c r="C36" s="231">
        <f>B36/B37*100</f>
        <v>3.9385357667295993</v>
      </c>
      <c r="D36" s="200">
        <v>804</v>
      </c>
      <c r="E36" s="231">
        <f>D36/D37*100</f>
        <v>4.0339170136972555</v>
      </c>
      <c r="F36" s="201">
        <v>838</v>
      </c>
      <c r="G36" s="231">
        <f t="shared" si="1"/>
        <v>3.939265735909369</v>
      </c>
      <c r="H36" s="201">
        <v>664</v>
      </c>
      <c r="I36" s="237">
        <f t="shared" si="2"/>
        <v>3.1665792360150697</v>
      </c>
      <c r="J36" s="272">
        <v>555</v>
      </c>
      <c r="K36" s="267">
        <v>2.79</v>
      </c>
      <c r="L36" s="38"/>
      <c r="M36" s="38"/>
      <c r="N36" s="14"/>
      <c r="O36" s="43"/>
      <c r="P36" s="9"/>
      <c r="Q36" s="1"/>
      <c r="R36" s="1"/>
    </row>
    <row r="37" spans="1:18" ht="24" customHeight="1" hidden="1" thickBot="1">
      <c r="A37" s="172" t="s">
        <v>11</v>
      </c>
      <c r="B37" s="202">
        <f>SUM(B31:B32)</f>
        <v>19068</v>
      </c>
      <c r="C37" s="233">
        <v>100</v>
      </c>
      <c r="D37" s="202">
        <f>D31+D32</f>
        <v>19931</v>
      </c>
      <c r="E37" s="233">
        <f>SUM(E31:E32)</f>
        <v>100</v>
      </c>
      <c r="F37" s="203">
        <v>21273</v>
      </c>
      <c r="G37" s="233">
        <f t="shared" si="1"/>
        <v>100</v>
      </c>
      <c r="H37" s="203">
        <v>20969</v>
      </c>
      <c r="I37" s="232">
        <f t="shared" si="2"/>
        <v>100</v>
      </c>
      <c r="J37" s="273">
        <v>19855</v>
      </c>
      <c r="K37" s="274">
        <v>100</v>
      </c>
      <c r="L37" s="43"/>
      <c r="M37" s="43"/>
      <c r="N37" s="43"/>
      <c r="O37" s="30"/>
      <c r="P37" s="9"/>
      <c r="Q37" s="1"/>
      <c r="R37" s="1"/>
    </row>
    <row r="38" spans="1:23" ht="24" customHeight="1" hidden="1">
      <c r="A38" s="204" t="s">
        <v>183</v>
      </c>
      <c r="B38" s="204"/>
      <c r="C38" s="204"/>
      <c r="D38" s="204"/>
      <c r="E38" s="204"/>
      <c r="F38" s="204"/>
      <c r="G38" s="204"/>
      <c r="H38" s="204"/>
      <c r="I38" s="204"/>
      <c r="J38" s="204"/>
      <c r="K38" s="205"/>
      <c r="L38" s="204"/>
      <c r="M38" s="204"/>
      <c r="N38" s="43"/>
      <c r="O38" s="43"/>
      <c r="P38" s="43"/>
      <c r="Q38" s="98"/>
      <c r="R38" s="99"/>
      <c r="S38" s="100"/>
      <c r="T38" s="100"/>
      <c r="U38" s="100"/>
      <c r="V38" s="100"/>
      <c r="W38" s="166"/>
    </row>
    <row r="39" spans="1:23" ht="24" customHeight="1" hidden="1">
      <c r="A39" s="204" t="s">
        <v>184</v>
      </c>
      <c r="B39" s="204"/>
      <c r="C39" s="204"/>
      <c r="D39" s="204"/>
      <c r="E39" s="204"/>
      <c r="F39" s="204"/>
      <c r="G39" s="204"/>
      <c r="H39" s="204"/>
      <c r="I39" s="204"/>
      <c r="J39" s="204"/>
      <c r="K39" s="204"/>
      <c r="L39" s="204"/>
      <c r="M39" s="204"/>
      <c r="N39" s="43"/>
      <c r="O39" s="43"/>
      <c r="P39" s="43"/>
      <c r="Q39" s="102"/>
      <c r="R39" s="95" t="s">
        <v>34</v>
      </c>
      <c r="S39" s="103"/>
      <c r="T39" s="103"/>
      <c r="U39" s="103"/>
      <c r="V39" s="103"/>
      <c r="W39" s="165"/>
    </row>
    <row r="40" spans="1:23" ht="24" customHeight="1" hidden="1">
      <c r="A40" s="204"/>
      <c r="B40" s="204"/>
      <c r="C40" s="204"/>
      <c r="D40" s="204"/>
      <c r="E40" s="204"/>
      <c r="F40" s="204"/>
      <c r="G40" s="204"/>
      <c r="H40" s="204"/>
      <c r="I40" s="204"/>
      <c r="J40" s="204"/>
      <c r="K40" s="204"/>
      <c r="L40" s="204"/>
      <c r="M40" s="184"/>
      <c r="Q40" s="102"/>
      <c r="R40" s="108" t="s">
        <v>33</v>
      </c>
      <c r="S40" s="103"/>
      <c r="T40" s="103"/>
      <c r="U40" s="103"/>
      <c r="V40" s="103"/>
      <c r="W40" s="165"/>
    </row>
    <row r="41" spans="1:23" ht="24" customHeight="1" hidden="1">
      <c r="A41" s="183" t="s">
        <v>160</v>
      </c>
      <c r="B41" s="183"/>
      <c r="C41" s="184"/>
      <c r="D41" s="183"/>
      <c r="E41" s="184"/>
      <c r="F41" s="183"/>
      <c r="G41" s="183" t="s">
        <v>172</v>
      </c>
      <c r="H41" s="183"/>
      <c r="I41" s="184"/>
      <c r="J41" s="183"/>
      <c r="K41" s="184"/>
      <c r="L41" s="184"/>
      <c r="M41" s="184"/>
      <c r="Q41" s="102"/>
      <c r="R41" s="108" t="s">
        <v>146</v>
      </c>
      <c r="S41" s="103"/>
      <c r="T41" s="103"/>
      <c r="U41" s="103"/>
      <c r="V41" s="103"/>
      <c r="W41" s="165"/>
    </row>
    <row r="42" spans="1:23" ht="51" customHeight="1" hidden="1">
      <c r="A42" s="174" t="s">
        <v>161</v>
      </c>
      <c r="B42" s="276" t="s">
        <v>173</v>
      </c>
      <c r="C42" s="281"/>
      <c r="D42" s="315" t="s">
        <v>162</v>
      </c>
      <c r="E42" s="316"/>
      <c r="F42" s="276" t="s">
        <v>174</v>
      </c>
      <c r="G42" s="277"/>
      <c r="H42" s="276" t="s">
        <v>166</v>
      </c>
      <c r="I42" s="277"/>
      <c r="J42" s="183"/>
      <c r="K42" s="184"/>
      <c r="L42" s="184"/>
      <c r="M42" s="184"/>
      <c r="Q42" s="102"/>
      <c r="R42" s="9" t="s">
        <v>147</v>
      </c>
      <c r="W42" s="165"/>
    </row>
    <row r="43" spans="1:23" ht="24" customHeight="1" hidden="1" thickBot="1">
      <c r="A43" s="171">
        <v>26</v>
      </c>
      <c r="B43" s="207"/>
      <c r="C43" s="206">
        <v>11200</v>
      </c>
      <c r="D43" s="252"/>
      <c r="E43" s="253">
        <v>3.7</v>
      </c>
      <c r="F43" s="282">
        <v>1612867</v>
      </c>
      <c r="G43" s="283"/>
      <c r="H43" s="305">
        <v>3</v>
      </c>
      <c r="I43" s="306"/>
      <c r="J43" s="183"/>
      <c r="K43" s="184"/>
      <c r="L43" s="184"/>
      <c r="M43" s="184"/>
      <c r="Q43" s="132"/>
      <c r="R43" s="133"/>
      <c r="S43" s="124"/>
      <c r="T43" s="124"/>
      <c r="U43" s="124"/>
      <c r="V43" s="124"/>
      <c r="W43" s="167"/>
    </row>
    <row r="44" spans="1:13" ht="24" customHeight="1" hidden="1" thickBot="1">
      <c r="A44" s="171">
        <v>27</v>
      </c>
      <c r="B44" s="207"/>
      <c r="C44" s="206">
        <v>11300</v>
      </c>
      <c r="D44" s="284">
        <f>(C44-C43)/C43*100</f>
        <v>0.8928571428571428</v>
      </c>
      <c r="E44" s="285"/>
      <c r="F44" s="282">
        <v>1646873</v>
      </c>
      <c r="G44" s="283"/>
      <c r="H44" s="284">
        <f>(F44-F43)/F43*100</f>
        <v>2.108419355098716</v>
      </c>
      <c r="I44" s="285"/>
      <c r="J44" s="183"/>
      <c r="K44" s="184"/>
      <c r="L44" s="184"/>
      <c r="M44" s="184"/>
    </row>
    <row r="45" spans="1:23" ht="24" customHeight="1" hidden="1">
      <c r="A45" s="208">
        <v>28</v>
      </c>
      <c r="B45" s="169"/>
      <c r="C45" s="170">
        <v>11300</v>
      </c>
      <c r="D45" s="221"/>
      <c r="E45" s="222">
        <f>(C45-C44)/C44*100</f>
        <v>0</v>
      </c>
      <c r="F45" s="282">
        <v>1655579</v>
      </c>
      <c r="G45" s="283"/>
      <c r="H45" s="221"/>
      <c r="I45" s="222">
        <f>(F45-F44)/F44*100</f>
        <v>0.5286382131469761</v>
      </c>
      <c r="J45" s="183"/>
      <c r="K45" s="184"/>
      <c r="L45" s="184"/>
      <c r="M45" s="184"/>
      <c r="Q45" s="98"/>
      <c r="R45" s="99"/>
      <c r="S45" s="100"/>
      <c r="T45" s="100"/>
      <c r="U45" s="100"/>
      <c r="V45" s="100"/>
      <c r="W45" s="101"/>
    </row>
    <row r="46" spans="1:23" ht="24" customHeight="1" hidden="1">
      <c r="A46" s="208">
        <v>29</v>
      </c>
      <c r="B46" s="169"/>
      <c r="C46" s="170">
        <v>11300</v>
      </c>
      <c r="D46" s="252"/>
      <c r="E46" s="253">
        <f>(C46-C45)/C45*100</f>
        <v>0</v>
      </c>
      <c r="F46" s="299">
        <v>1670020</v>
      </c>
      <c r="G46" s="300"/>
      <c r="H46" s="350">
        <f>(F46-F45)/F45*100</f>
        <v>0.8722628156071079</v>
      </c>
      <c r="I46" s="350"/>
      <c r="J46" s="183"/>
      <c r="K46" s="184"/>
      <c r="L46" s="184"/>
      <c r="M46" s="184"/>
      <c r="Q46" s="134"/>
      <c r="R46" s="95" t="s">
        <v>159</v>
      </c>
      <c r="S46" s="103"/>
      <c r="T46" s="103"/>
      <c r="U46" s="103"/>
      <c r="V46" s="103"/>
      <c r="W46" s="106"/>
    </row>
    <row r="47" spans="1:23" ht="24" customHeight="1" hidden="1">
      <c r="A47" s="172">
        <v>30</v>
      </c>
      <c r="B47" s="209"/>
      <c r="C47" s="210">
        <v>11300</v>
      </c>
      <c r="D47" s="256"/>
      <c r="E47" s="253">
        <f>(C47-C46)/C46*100</f>
        <v>0</v>
      </c>
      <c r="F47" s="296">
        <v>1667748</v>
      </c>
      <c r="G47" s="297"/>
      <c r="H47" s="298">
        <f>(F47-F46)/F46*100</f>
        <v>-0.13604627489491145</v>
      </c>
      <c r="I47" s="298"/>
      <c r="J47" s="183"/>
      <c r="K47" s="184"/>
      <c r="L47" s="184"/>
      <c r="M47" s="211"/>
      <c r="N47" s="70"/>
      <c r="O47" s="70"/>
      <c r="P47" s="70"/>
      <c r="Q47" s="135"/>
      <c r="R47" s="136" t="s">
        <v>156</v>
      </c>
      <c r="S47" s="103"/>
      <c r="T47" s="103"/>
      <c r="U47" s="103"/>
      <c r="V47" s="103"/>
      <c r="W47" s="106"/>
    </row>
    <row r="48" spans="1:23" ht="24" customHeight="1" hidden="1">
      <c r="A48" s="293" t="s">
        <v>185</v>
      </c>
      <c r="B48" s="294"/>
      <c r="C48" s="294"/>
      <c r="D48" s="294"/>
      <c r="E48" s="294"/>
      <c r="F48" s="294"/>
      <c r="G48" s="294"/>
      <c r="H48" s="294"/>
      <c r="I48" s="294"/>
      <c r="J48" s="183"/>
      <c r="K48" s="211"/>
      <c r="L48" s="211"/>
      <c r="M48" s="212"/>
      <c r="N48" s="69"/>
      <c r="O48" s="69"/>
      <c r="P48" s="69"/>
      <c r="Q48" s="102"/>
      <c r="R48" s="108" t="s">
        <v>148</v>
      </c>
      <c r="S48" s="103"/>
      <c r="T48" s="103"/>
      <c r="U48" s="103"/>
      <c r="V48" s="103"/>
      <c r="W48" s="106"/>
    </row>
    <row r="49" spans="1:23" ht="24" customHeight="1" hidden="1">
      <c r="A49" s="295"/>
      <c r="B49" s="295"/>
      <c r="C49" s="295"/>
      <c r="D49" s="295"/>
      <c r="E49" s="295"/>
      <c r="F49" s="295"/>
      <c r="G49" s="295"/>
      <c r="H49" s="295"/>
      <c r="I49" s="295"/>
      <c r="J49" s="211"/>
      <c r="K49" s="212"/>
      <c r="L49" s="212"/>
      <c r="M49" s="212"/>
      <c r="N49" s="69"/>
      <c r="O49" s="69"/>
      <c r="P49" s="69"/>
      <c r="Q49" s="102"/>
      <c r="R49" s="108" t="s">
        <v>42</v>
      </c>
      <c r="S49" s="103"/>
      <c r="T49" s="103"/>
      <c r="U49" s="103"/>
      <c r="V49" s="103"/>
      <c r="W49" s="106"/>
    </row>
    <row r="50" spans="1:23" ht="24" customHeight="1" hidden="1">
      <c r="A50" s="249"/>
      <c r="B50" s="250"/>
      <c r="C50" s="250"/>
      <c r="D50" s="214"/>
      <c r="E50" s="251"/>
      <c r="F50" s="286"/>
      <c r="G50" s="287"/>
      <c r="H50" s="288"/>
      <c r="I50" s="288"/>
      <c r="J50" s="213"/>
      <c r="K50" s="212"/>
      <c r="L50" s="212"/>
      <c r="M50" s="184"/>
      <c r="Q50" s="102"/>
      <c r="R50" s="108" t="s">
        <v>41</v>
      </c>
      <c r="S50" s="103"/>
      <c r="T50" s="103"/>
      <c r="U50" s="103"/>
      <c r="V50" s="103"/>
      <c r="W50" s="106"/>
    </row>
    <row r="51" spans="1:23" ht="24" customHeight="1" hidden="1">
      <c r="A51" s="183"/>
      <c r="B51" s="214"/>
      <c r="C51" s="214"/>
      <c r="D51" s="214"/>
      <c r="E51" s="214"/>
      <c r="F51" s="214"/>
      <c r="G51" s="214"/>
      <c r="H51" s="214"/>
      <c r="I51" s="214"/>
      <c r="J51" s="212"/>
      <c r="K51" s="212"/>
      <c r="L51" s="212"/>
      <c r="M51" s="184"/>
      <c r="Q51" s="102"/>
      <c r="R51" s="108"/>
      <c r="S51" s="103"/>
      <c r="T51" s="103"/>
      <c r="U51" s="103"/>
      <c r="V51" s="103"/>
      <c r="W51" s="106"/>
    </row>
    <row r="52" spans="1:23" ht="24" customHeight="1">
      <c r="A52" s="183" t="s">
        <v>197</v>
      </c>
      <c r="B52" s="183"/>
      <c r="C52" s="184"/>
      <c r="D52" s="183"/>
      <c r="E52" s="184"/>
      <c r="F52" s="183"/>
      <c r="G52" s="184"/>
      <c r="H52" s="183"/>
      <c r="I52" s="213" t="s">
        <v>190</v>
      </c>
      <c r="J52" s="212"/>
      <c r="K52" s="184"/>
      <c r="L52" s="184"/>
      <c r="M52" s="179"/>
      <c r="N52" s="79"/>
      <c r="O52" s="79"/>
      <c r="Q52" s="102"/>
      <c r="R52" s="108" t="s">
        <v>148</v>
      </c>
      <c r="S52" s="103"/>
      <c r="T52" s="103"/>
      <c r="U52" s="103"/>
      <c r="V52" s="103"/>
      <c r="W52" s="106"/>
    </row>
    <row r="53" spans="1:23" ht="37.5" customHeight="1">
      <c r="A53" s="312" t="s">
        <v>161</v>
      </c>
      <c r="B53" s="313" t="s">
        <v>191</v>
      </c>
      <c r="C53" s="314"/>
      <c r="D53" s="313" t="s">
        <v>163</v>
      </c>
      <c r="E53" s="314"/>
      <c r="F53" s="301" t="s">
        <v>176</v>
      </c>
      <c r="G53" s="302"/>
      <c r="H53" s="309" t="s">
        <v>164</v>
      </c>
      <c r="I53" s="310"/>
      <c r="J53" s="310"/>
      <c r="K53" s="311"/>
      <c r="L53" s="179"/>
      <c r="M53" s="179"/>
      <c r="N53" s="79"/>
      <c r="O53" s="79"/>
      <c r="Q53" s="102"/>
      <c r="R53" s="108" t="s">
        <v>43</v>
      </c>
      <c r="S53" s="103"/>
      <c r="T53" s="103"/>
      <c r="U53" s="103"/>
      <c r="V53" s="103"/>
      <c r="W53" s="106"/>
    </row>
    <row r="54" spans="1:23" ht="21" customHeight="1">
      <c r="A54" s="312"/>
      <c r="B54" s="307" t="s">
        <v>19</v>
      </c>
      <c r="C54" s="307"/>
      <c r="D54" s="307" t="s">
        <v>20</v>
      </c>
      <c r="E54" s="307"/>
      <c r="F54" s="303"/>
      <c r="G54" s="304"/>
      <c r="H54" s="308" t="s">
        <v>22</v>
      </c>
      <c r="I54" s="308"/>
      <c r="J54" s="278" t="s">
        <v>23</v>
      </c>
      <c r="K54" s="279"/>
      <c r="L54" s="179"/>
      <c r="M54" s="215"/>
      <c r="N54" s="76"/>
      <c r="O54" s="76"/>
      <c r="Q54" s="102"/>
      <c r="R54" s="108" t="s">
        <v>44</v>
      </c>
      <c r="S54" s="103"/>
      <c r="T54" s="103"/>
      <c r="U54" s="103"/>
      <c r="V54" s="103"/>
      <c r="W54" s="106"/>
    </row>
    <row r="55" spans="1:23" ht="24" customHeight="1">
      <c r="A55" s="171">
        <v>26</v>
      </c>
      <c r="B55" s="361">
        <f>V62</f>
        <v>49994743</v>
      </c>
      <c r="C55" s="362"/>
      <c r="D55" s="363">
        <v>147377</v>
      </c>
      <c r="E55" s="363"/>
      <c r="F55" s="217"/>
      <c r="G55" s="218">
        <f>D55/B55*100</f>
        <v>0.29478499369423705</v>
      </c>
      <c r="H55" s="219"/>
      <c r="I55" s="220">
        <v>7329</v>
      </c>
      <c r="J55" s="219"/>
      <c r="K55" s="220">
        <v>220</v>
      </c>
      <c r="L55" s="215"/>
      <c r="M55" s="216"/>
      <c r="N55" s="77"/>
      <c r="O55" s="77"/>
      <c r="Q55" s="102"/>
      <c r="R55" s="108" t="s">
        <v>149</v>
      </c>
      <c r="S55" s="103"/>
      <c r="T55" s="103"/>
      <c r="U55" s="103"/>
      <c r="V55" s="103"/>
      <c r="W55" s="106"/>
    </row>
    <row r="56" spans="1:23" ht="24" customHeight="1">
      <c r="A56" s="208">
        <v>27</v>
      </c>
      <c r="B56" s="349">
        <v>50509289</v>
      </c>
      <c r="C56" s="349"/>
      <c r="D56" s="349">
        <v>145641</v>
      </c>
      <c r="E56" s="349"/>
      <c r="F56" s="241"/>
      <c r="G56" s="242">
        <f>D56/B56*100</f>
        <v>0.28834498145479737</v>
      </c>
      <c r="H56" s="243"/>
      <c r="I56" s="244">
        <v>5937</v>
      </c>
      <c r="J56" s="243"/>
      <c r="K56" s="244">
        <v>143</v>
      </c>
      <c r="L56" s="216"/>
      <c r="M56" s="216"/>
      <c r="N56" s="77"/>
      <c r="O56" s="77"/>
      <c r="Q56" s="102"/>
      <c r="R56" s="108" t="s">
        <v>155</v>
      </c>
      <c r="S56" s="103"/>
      <c r="T56" s="103"/>
      <c r="U56" s="103"/>
      <c r="V56" s="103"/>
      <c r="W56" s="106"/>
    </row>
    <row r="57" spans="1:23" ht="24" customHeight="1">
      <c r="A57" s="245">
        <v>28</v>
      </c>
      <c r="B57" s="357">
        <v>49984799</v>
      </c>
      <c r="C57" s="358"/>
      <c r="D57" s="357">
        <v>159824</v>
      </c>
      <c r="E57" s="357"/>
      <c r="F57" s="359">
        <v>0.319</v>
      </c>
      <c r="G57" s="360"/>
      <c r="H57" s="357">
        <v>9050</v>
      </c>
      <c r="I57" s="357"/>
      <c r="J57" s="255"/>
      <c r="K57" s="254">
        <v>291</v>
      </c>
      <c r="L57" s="216"/>
      <c r="M57" s="184"/>
      <c r="Q57" s="102"/>
      <c r="R57" s="108"/>
      <c r="S57" s="103"/>
      <c r="T57" s="103"/>
      <c r="U57" s="103"/>
      <c r="V57" s="103"/>
      <c r="W57" s="106"/>
    </row>
    <row r="58" spans="1:23" ht="24" customHeight="1">
      <c r="A58" s="1" t="s">
        <v>186</v>
      </c>
      <c r="L58" s="216"/>
      <c r="M58" s="184"/>
      <c r="Q58" s="102"/>
      <c r="R58" s="108"/>
      <c r="S58" s="103"/>
      <c r="T58" s="103"/>
      <c r="U58" s="103"/>
      <c r="V58" s="103"/>
      <c r="W58" s="248"/>
    </row>
    <row r="59" spans="1:25" ht="24" customHeight="1">
      <c r="A59" s="1" t="s">
        <v>192</v>
      </c>
      <c r="Q59" s="102"/>
      <c r="R59" s="37" t="s">
        <v>50</v>
      </c>
      <c r="S59" s="39" t="s">
        <v>67</v>
      </c>
      <c r="T59" s="39" t="s">
        <v>75</v>
      </c>
      <c r="U59" s="39" t="s">
        <v>85</v>
      </c>
      <c r="V59" s="39" t="s">
        <v>136</v>
      </c>
      <c r="W59" s="238" t="s">
        <v>141</v>
      </c>
      <c r="X59" s="155" t="s">
        <v>193</v>
      </c>
      <c r="Y59" s="247" t="s">
        <v>23</v>
      </c>
    </row>
    <row r="60" spans="17:25" ht="24" customHeight="1">
      <c r="Q60" s="102" t="s">
        <v>38</v>
      </c>
      <c r="R60" s="37" t="s">
        <v>81</v>
      </c>
      <c r="S60" s="73">
        <v>50965779</v>
      </c>
      <c r="T60" s="152">
        <v>49481842</v>
      </c>
      <c r="U60" s="156">
        <v>50053180</v>
      </c>
      <c r="V60" s="160">
        <v>50215443</v>
      </c>
      <c r="W60" s="239">
        <v>50731239</v>
      </c>
      <c r="X60" s="246">
        <v>50210307</v>
      </c>
      <c r="Y60" s="247">
        <v>291</v>
      </c>
    </row>
    <row r="61" spans="17:25" ht="24.75" customHeight="1">
      <c r="Q61" s="102" t="s">
        <v>38</v>
      </c>
      <c r="R61" s="37" t="s">
        <v>82</v>
      </c>
      <c r="S61" s="73">
        <v>218463</v>
      </c>
      <c r="T61" s="152">
        <f>T10</f>
        <v>218175</v>
      </c>
      <c r="U61" s="156">
        <v>218582</v>
      </c>
      <c r="V61" s="161">
        <v>220700</v>
      </c>
      <c r="W61" s="240">
        <v>221950</v>
      </c>
      <c r="X61" s="246">
        <v>225508</v>
      </c>
      <c r="Y61" s="247" t="s">
        <v>22</v>
      </c>
    </row>
    <row r="62" spans="17:25" ht="24.75" customHeight="1">
      <c r="Q62" s="102"/>
      <c r="R62" s="113" t="s">
        <v>83</v>
      </c>
      <c r="S62" s="73">
        <f aca="true" t="shared" si="3" ref="S62:X62">S60-S61</f>
        <v>50747316</v>
      </c>
      <c r="T62" s="152">
        <f t="shared" si="3"/>
        <v>49263667</v>
      </c>
      <c r="U62" s="156">
        <f t="shared" si="3"/>
        <v>49834598</v>
      </c>
      <c r="V62" s="160">
        <f t="shared" si="3"/>
        <v>49994743</v>
      </c>
      <c r="W62" s="239">
        <f t="shared" si="3"/>
        <v>50509289</v>
      </c>
      <c r="X62" s="246">
        <f t="shared" si="3"/>
        <v>49984799</v>
      </c>
      <c r="Y62" s="151">
        <v>9050</v>
      </c>
    </row>
    <row r="63" spans="17:23" ht="24.75" customHeight="1">
      <c r="Q63" s="102"/>
      <c r="R63" s="108"/>
      <c r="S63" s="103"/>
      <c r="T63" s="103"/>
      <c r="U63" s="103"/>
      <c r="V63" s="103"/>
      <c r="W63" s="106"/>
    </row>
    <row r="64" spans="17:23" ht="39.75" customHeight="1">
      <c r="Q64" s="102"/>
      <c r="R64" s="289" t="s">
        <v>84</v>
      </c>
      <c r="S64" s="290"/>
      <c r="T64" s="290"/>
      <c r="U64" s="290"/>
      <c r="V64" s="290"/>
      <c r="W64" s="106"/>
    </row>
    <row r="65" spans="17:23" ht="23.25" customHeight="1" thickBot="1">
      <c r="Q65" s="132"/>
      <c r="R65" s="133"/>
      <c r="S65" s="124"/>
      <c r="T65" s="124"/>
      <c r="U65" s="124"/>
      <c r="V65" s="124"/>
      <c r="W65" s="125"/>
    </row>
    <row r="66" ht="23.25" customHeight="1"/>
    <row r="67" ht="23.25" customHeight="1"/>
    <row r="68" ht="42.75" customHeight="1"/>
  </sheetData>
  <sheetProtection/>
  <mergeCells count="80">
    <mergeCell ref="B57:C57"/>
    <mergeCell ref="D57:E57"/>
    <mergeCell ref="F57:G57"/>
    <mergeCell ref="H57:I57"/>
    <mergeCell ref="B55:C55"/>
    <mergeCell ref="D53:E53"/>
    <mergeCell ref="D55:E55"/>
    <mergeCell ref="AG16:AG17"/>
    <mergeCell ref="B56:C56"/>
    <mergeCell ref="D56:E56"/>
    <mergeCell ref="H46:I46"/>
    <mergeCell ref="J4:K5"/>
    <mergeCell ref="B5:C5"/>
    <mergeCell ref="D5:E5"/>
    <mergeCell ref="B6:C6"/>
    <mergeCell ref="J29:K29"/>
    <mergeCell ref="F6:G6"/>
    <mergeCell ref="H6:I6"/>
    <mergeCell ref="J6:K6"/>
    <mergeCell ref="A4:A5"/>
    <mergeCell ref="B4:C4"/>
    <mergeCell ref="D4:E4"/>
    <mergeCell ref="F4:G5"/>
    <mergeCell ref="H4:I5"/>
    <mergeCell ref="D6:E6"/>
    <mergeCell ref="B7:C7"/>
    <mergeCell ref="D7:E7"/>
    <mergeCell ref="F7:G7"/>
    <mergeCell ref="H7:I7"/>
    <mergeCell ref="A10:M10"/>
    <mergeCell ref="AC15:AF15"/>
    <mergeCell ref="AC14:AF14"/>
    <mergeCell ref="AC16:AF17"/>
    <mergeCell ref="A15:A16"/>
    <mergeCell ref="B15:C15"/>
    <mergeCell ref="D15:E15"/>
    <mergeCell ref="F15:G15"/>
    <mergeCell ref="AB16:AB17"/>
    <mergeCell ref="J15:K15"/>
    <mergeCell ref="H15:I15"/>
    <mergeCell ref="A29:A30"/>
    <mergeCell ref="B29:C29"/>
    <mergeCell ref="D29:E29"/>
    <mergeCell ref="B54:C54"/>
    <mergeCell ref="A53:A54"/>
    <mergeCell ref="B53:C53"/>
    <mergeCell ref="B42:C42"/>
    <mergeCell ref="D42:E42"/>
    <mergeCell ref="F46:G46"/>
    <mergeCell ref="F53:G54"/>
    <mergeCell ref="H43:I43"/>
    <mergeCell ref="D54:E54"/>
    <mergeCell ref="H54:I54"/>
    <mergeCell ref="F43:G43"/>
    <mergeCell ref="D44:E44"/>
    <mergeCell ref="H53:K53"/>
    <mergeCell ref="R64:V64"/>
    <mergeCell ref="B8:C8"/>
    <mergeCell ref="D8:E8"/>
    <mergeCell ref="F8:G8"/>
    <mergeCell ref="H8:I8"/>
    <mergeCell ref="J8:K8"/>
    <mergeCell ref="A48:I48"/>
    <mergeCell ref="A49:I49"/>
    <mergeCell ref="F47:G47"/>
    <mergeCell ref="H47:I47"/>
    <mergeCell ref="H42:I42"/>
    <mergeCell ref="J54:K54"/>
    <mergeCell ref="H29:I29"/>
    <mergeCell ref="F44:G44"/>
    <mergeCell ref="H44:I44"/>
    <mergeCell ref="F45:G45"/>
    <mergeCell ref="F29:G29"/>
    <mergeCell ref="F42:G42"/>
    <mergeCell ref="F50:G50"/>
    <mergeCell ref="H50:I50"/>
  </mergeCells>
  <printOptions horizontalCentered="1"/>
  <pageMargins left="0.2362204724409449" right="0.2362204724409449" top="0.7480314960629921" bottom="0.7480314960629921" header="0.31496062992125984" footer="0.31496062992125984"/>
  <pageSetup horizontalDpi="600" verticalDpi="600" orientation="portrait" paperSize="9" scale="80" r:id="rId1"/>
  <rowBreaks count="1" manualBreakCount="1">
    <brk id="40" max="10" man="1"/>
  </rowBreaks>
</worksheet>
</file>

<file path=xl/worksheets/sheet2.xml><?xml version="1.0" encoding="utf-8"?>
<worksheet xmlns="http://schemas.openxmlformats.org/spreadsheetml/2006/main" xmlns:r="http://schemas.openxmlformats.org/officeDocument/2006/relationships">
  <sheetPr>
    <pageSetUpPr fitToPage="1"/>
  </sheetPr>
  <dimension ref="A2:AK63"/>
  <sheetViews>
    <sheetView showGridLines="0" zoomScale="70" zoomScaleNormal="70" zoomScaleSheetLayoutView="100"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23.00390625" style="1" customWidth="1"/>
    <col min="2" max="2" width="9.875" style="1" customWidth="1"/>
    <col min="3" max="3" width="9.875" style="9" customWidth="1"/>
    <col min="4" max="4" width="9.875" style="1" customWidth="1"/>
    <col min="5" max="5" width="9.875" style="9" customWidth="1"/>
    <col min="6" max="6" width="9.875" style="1" customWidth="1"/>
    <col min="7" max="7" width="9.875" style="9" customWidth="1"/>
    <col min="8" max="8" width="9.875" style="1" customWidth="1"/>
    <col min="9" max="9" width="9.875" style="9" customWidth="1"/>
    <col min="10" max="10" width="9.875" style="1" customWidth="1"/>
    <col min="11" max="11" width="9.875" style="9" customWidth="1"/>
    <col min="12" max="12" width="10.375" style="9" customWidth="1"/>
    <col min="13" max="15" width="9.875" style="9" customWidth="1"/>
    <col min="16" max="16" width="10.50390625" style="29" customWidth="1"/>
    <col min="17" max="17" width="19.25390625" style="30" customWidth="1"/>
    <col min="18" max="18" width="52.625" style="9" customWidth="1"/>
    <col min="19" max="23" width="15.625" style="1" customWidth="1"/>
    <col min="24" max="24" width="7.875" style="1" customWidth="1"/>
    <col min="25" max="25" width="13.75390625" style="1" customWidth="1"/>
    <col min="26" max="26" width="9.625" style="1" customWidth="1"/>
    <col min="27" max="27" width="16.375" style="1" customWidth="1"/>
    <col min="28" max="28" width="10.125" style="1" customWidth="1"/>
    <col min="29" max="33" width="19.25390625" style="1" customWidth="1"/>
    <col min="34" max="34" width="12.375" style="1" customWidth="1"/>
    <col min="35" max="35" width="16.625" style="1" customWidth="1"/>
    <col min="36" max="16384" width="9.00390625" style="1" customWidth="1"/>
  </cols>
  <sheetData>
    <row r="1" ht="24" customHeight="1"/>
    <row r="2" spans="1:17" ht="24" customHeight="1" thickBot="1">
      <c r="A2" s="1" t="s">
        <v>106</v>
      </c>
      <c r="Q2" s="94" t="s">
        <v>80</v>
      </c>
    </row>
    <row r="3" spans="1:23" ht="24" customHeight="1">
      <c r="A3" s="401" t="s">
        <v>17</v>
      </c>
      <c r="B3" s="402" t="s">
        <v>130</v>
      </c>
      <c r="C3" s="402"/>
      <c r="D3" s="403" t="s">
        <v>107</v>
      </c>
      <c r="E3" s="403"/>
      <c r="F3" s="385" t="s">
        <v>26</v>
      </c>
      <c r="G3" s="386"/>
      <c r="H3" s="385" t="s">
        <v>27</v>
      </c>
      <c r="I3" s="393"/>
      <c r="J3" s="385" t="s">
        <v>108</v>
      </c>
      <c r="K3" s="386"/>
      <c r="L3" s="79"/>
      <c r="M3" s="79"/>
      <c r="N3" s="79"/>
      <c r="O3" s="79"/>
      <c r="Q3" s="98"/>
      <c r="R3" s="99"/>
      <c r="S3" s="100"/>
      <c r="T3" s="100"/>
      <c r="U3" s="100"/>
      <c r="V3" s="100"/>
      <c r="W3" s="101"/>
    </row>
    <row r="4" spans="1:35" ht="24" customHeight="1">
      <c r="A4" s="401"/>
      <c r="B4" s="383" t="s">
        <v>24</v>
      </c>
      <c r="C4" s="383"/>
      <c r="D4" s="383" t="s">
        <v>25</v>
      </c>
      <c r="E4" s="383"/>
      <c r="F4" s="387"/>
      <c r="G4" s="388"/>
      <c r="H4" s="394"/>
      <c r="I4" s="395"/>
      <c r="J4" s="387"/>
      <c r="K4" s="388"/>
      <c r="L4" s="79"/>
      <c r="M4" s="79"/>
      <c r="N4" s="79"/>
      <c r="O4" s="79"/>
      <c r="Q4" s="102"/>
      <c r="R4" s="95" t="s">
        <v>30</v>
      </c>
      <c r="S4" s="103"/>
      <c r="T4" s="103"/>
      <c r="U4" s="104"/>
      <c r="V4" s="105"/>
      <c r="W4" s="106"/>
      <c r="X4" s="44"/>
      <c r="AA4" s="42" t="s">
        <v>48</v>
      </c>
      <c r="AB4" s="43"/>
      <c r="AC4" s="43"/>
      <c r="AD4" s="43"/>
      <c r="AE4" s="43"/>
      <c r="AF4" s="43"/>
      <c r="AG4" s="43"/>
      <c r="AH4" s="43"/>
      <c r="AI4" s="43"/>
    </row>
    <row r="5" spans="1:27" ht="24" customHeight="1">
      <c r="A5" s="11">
        <v>22</v>
      </c>
      <c r="B5" s="411">
        <v>52293306</v>
      </c>
      <c r="C5" s="412"/>
      <c r="D5" s="411">
        <v>1779224</v>
      </c>
      <c r="E5" s="412"/>
      <c r="F5" s="411">
        <v>33225.76810302807</v>
      </c>
      <c r="G5" s="412"/>
      <c r="H5" s="411">
        <v>14095.026464457416</v>
      </c>
      <c r="I5" s="412"/>
      <c r="J5" s="416">
        <v>3.402393415325472</v>
      </c>
      <c r="K5" s="417"/>
      <c r="L5" s="75"/>
      <c r="M5" s="75"/>
      <c r="N5" s="75"/>
      <c r="O5" s="75"/>
      <c r="Q5" s="102"/>
      <c r="R5" s="75" t="s">
        <v>55</v>
      </c>
      <c r="S5" s="103"/>
      <c r="T5" s="103"/>
      <c r="U5" s="105"/>
      <c r="V5" s="105"/>
      <c r="W5" s="106"/>
      <c r="AA5" s="9" t="s">
        <v>49</v>
      </c>
    </row>
    <row r="6" spans="1:27" ht="24" customHeight="1">
      <c r="A6" s="78">
        <v>23</v>
      </c>
      <c r="B6" s="414">
        <v>53062922</v>
      </c>
      <c r="C6" s="420"/>
      <c r="D6" s="414">
        <v>1838835</v>
      </c>
      <c r="E6" s="420"/>
      <c r="F6" s="414">
        <f>D6/AE9*1000000</f>
        <v>33944.70983114268</v>
      </c>
      <c r="G6" s="415"/>
      <c r="H6" s="414">
        <f>D6*1000000/AE10</f>
        <v>14517.91885504719</v>
      </c>
      <c r="I6" s="420"/>
      <c r="J6" s="418">
        <v>3.465</v>
      </c>
      <c r="K6" s="419"/>
      <c r="L6" s="71"/>
      <c r="M6" s="71"/>
      <c r="N6" s="71"/>
      <c r="O6" s="71"/>
      <c r="Q6" s="107"/>
      <c r="R6" s="108" t="s">
        <v>56</v>
      </c>
      <c r="S6" s="103"/>
      <c r="T6" s="103"/>
      <c r="U6" s="105"/>
      <c r="V6" s="105"/>
      <c r="W6" s="106"/>
      <c r="AA6" s="16"/>
    </row>
    <row r="7" spans="1:33" ht="24" customHeight="1">
      <c r="A7" s="50">
        <v>24</v>
      </c>
      <c r="B7" s="410">
        <f>U12</f>
        <v>54348736</v>
      </c>
      <c r="C7" s="369"/>
      <c r="D7" s="410">
        <v>1906771</v>
      </c>
      <c r="E7" s="369"/>
      <c r="F7" s="410">
        <f>D7/AF9*1000000</f>
        <v>34308.287320910415</v>
      </c>
      <c r="G7" s="413"/>
      <c r="H7" s="410">
        <f>D7/AF10*1000000</f>
        <v>14853.263100353928</v>
      </c>
      <c r="I7" s="413"/>
      <c r="J7" s="65"/>
      <c r="K7" s="66">
        <f>D7/B7*100</f>
        <v>3.5083999009654985</v>
      </c>
      <c r="L7" s="71"/>
      <c r="M7" s="71"/>
      <c r="N7" s="71"/>
      <c r="O7" s="71"/>
      <c r="Q7" s="102"/>
      <c r="R7" s="108" t="s">
        <v>36</v>
      </c>
      <c r="S7" s="103"/>
      <c r="T7" s="103"/>
      <c r="U7" s="105" t="s">
        <v>53</v>
      </c>
      <c r="V7" s="105"/>
      <c r="W7" s="109"/>
      <c r="X7" s="16"/>
      <c r="AA7" s="16"/>
      <c r="AB7" s="96"/>
      <c r="AC7" s="39" t="s">
        <v>86</v>
      </c>
      <c r="AD7" s="143" t="s">
        <v>89</v>
      </c>
      <c r="AE7" s="39" t="s">
        <v>90</v>
      </c>
      <c r="AF7" s="39" t="s">
        <v>92</v>
      </c>
      <c r="AG7" s="39" t="s">
        <v>94</v>
      </c>
    </row>
    <row r="8" spans="1:33" ht="24" customHeight="1">
      <c r="A8" s="12"/>
      <c r="B8" s="422"/>
      <c r="C8" s="422"/>
      <c r="D8" s="422"/>
      <c r="E8" s="422"/>
      <c r="F8" s="406"/>
      <c r="G8" s="406"/>
      <c r="H8" s="406"/>
      <c r="I8" s="406"/>
      <c r="J8" s="421"/>
      <c r="K8" s="421"/>
      <c r="L8" s="72"/>
      <c r="M8" s="72"/>
      <c r="N8" s="72"/>
      <c r="O8" s="72"/>
      <c r="Q8" s="110" t="s">
        <v>52</v>
      </c>
      <c r="R8" s="37" t="s">
        <v>50</v>
      </c>
      <c r="S8" s="39" t="s">
        <v>66</v>
      </c>
      <c r="T8" s="39" t="s">
        <v>67</v>
      </c>
      <c r="U8" s="39" t="s">
        <v>75</v>
      </c>
      <c r="V8" s="39" t="s">
        <v>85</v>
      </c>
      <c r="W8" s="111"/>
      <c r="X8" s="16"/>
      <c r="AA8" s="16"/>
      <c r="AB8" s="96"/>
      <c r="AC8" s="39" t="s">
        <v>87</v>
      </c>
      <c r="AD8" s="39" t="s">
        <v>88</v>
      </c>
      <c r="AE8" s="39" t="s">
        <v>91</v>
      </c>
      <c r="AF8" s="39" t="s">
        <v>93</v>
      </c>
      <c r="AG8" s="96" t="s">
        <v>95</v>
      </c>
    </row>
    <row r="9" spans="1:33" ht="24" customHeight="1">
      <c r="A9" s="13" t="s">
        <v>126</v>
      </c>
      <c r="B9" s="12"/>
      <c r="C9" s="12"/>
      <c r="D9" s="12"/>
      <c r="E9" s="12"/>
      <c r="F9" s="12"/>
      <c r="G9" s="12"/>
      <c r="H9" s="12"/>
      <c r="I9" s="12"/>
      <c r="J9" s="12"/>
      <c r="K9" s="12"/>
      <c r="L9" s="12"/>
      <c r="M9" s="12"/>
      <c r="N9" s="12"/>
      <c r="O9" s="12"/>
      <c r="Q9" s="112" t="s">
        <v>38</v>
      </c>
      <c r="R9" s="113" t="s">
        <v>57</v>
      </c>
      <c r="S9" s="40">
        <v>52124114</v>
      </c>
      <c r="T9" s="73">
        <v>52890022</v>
      </c>
      <c r="U9" s="92">
        <v>54176411</v>
      </c>
      <c r="V9" s="96"/>
      <c r="W9" s="111"/>
      <c r="X9" s="16"/>
      <c r="AA9" s="16"/>
      <c r="AB9" s="142" t="s">
        <v>28</v>
      </c>
      <c r="AC9" s="139">
        <v>53362801</v>
      </c>
      <c r="AD9" s="139">
        <v>53549522</v>
      </c>
      <c r="AE9" s="140">
        <v>54171475</v>
      </c>
      <c r="AF9" s="141">
        <v>55577563</v>
      </c>
      <c r="AG9" s="96"/>
    </row>
    <row r="10" spans="1:33" ht="24" customHeight="1">
      <c r="A10" s="13" t="s">
        <v>131</v>
      </c>
      <c r="B10" s="12"/>
      <c r="C10" s="12"/>
      <c r="D10" s="12"/>
      <c r="E10" s="12"/>
      <c r="F10" s="12"/>
      <c r="G10" s="12"/>
      <c r="H10" s="48"/>
      <c r="I10" s="12"/>
      <c r="J10" s="12"/>
      <c r="K10" s="12"/>
      <c r="L10" s="12"/>
      <c r="M10" s="12"/>
      <c r="N10" s="12"/>
      <c r="O10" s="12"/>
      <c r="Q10" s="102" t="s">
        <v>38</v>
      </c>
      <c r="R10" s="113" t="s">
        <v>58</v>
      </c>
      <c r="S10" s="40">
        <v>214972</v>
      </c>
      <c r="T10" s="73">
        <v>218463</v>
      </c>
      <c r="U10" s="92">
        <v>218175</v>
      </c>
      <c r="V10" s="96"/>
      <c r="W10" s="114"/>
      <c r="X10" s="16"/>
      <c r="AB10" s="96" t="s">
        <v>29</v>
      </c>
      <c r="AC10" s="139">
        <v>127057860</v>
      </c>
      <c r="AD10" s="139">
        <v>126230625</v>
      </c>
      <c r="AE10" s="140">
        <v>126659683</v>
      </c>
      <c r="AF10" s="141">
        <v>128373879</v>
      </c>
      <c r="AG10" s="96"/>
    </row>
    <row r="11" spans="1:29" ht="24" customHeight="1">
      <c r="A11" s="1" t="s">
        <v>109</v>
      </c>
      <c r="Q11" s="102" t="s">
        <v>39</v>
      </c>
      <c r="R11" s="113" t="s">
        <v>51</v>
      </c>
      <c r="S11" s="46">
        <v>45780</v>
      </c>
      <c r="T11" s="74">
        <v>45563</v>
      </c>
      <c r="U11" s="92">
        <v>45850</v>
      </c>
      <c r="V11" s="96"/>
      <c r="W11" s="114"/>
      <c r="X11" s="16"/>
      <c r="Z11" s="16"/>
      <c r="AC11" s="16"/>
    </row>
    <row r="12" spans="1:34" ht="24" customHeight="1">
      <c r="A12" s="1" t="s">
        <v>110</v>
      </c>
      <c r="Q12" s="115"/>
      <c r="R12" s="116" t="s">
        <v>79</v>
      </c>
      <c r="S12" s="40">
        <v>52293306</v>
      </c>
      <c r="T12" s="73">
        <v>53062922</v>
      </c>
      <c r="U12" s="97">
        <f>SUM(U9+U10-U11)</f>
        <v>54348736</v>
      </c>
      <c r="V12" s="96"/>
      <c r="W12" s="106"/>
      <c r="Y12" s="16"/>
      <c r="Z12" s="47"/>
      <c r="AA12" s="16"/>
      <c r="AC12" s="47" t="s">
        <v>96</v>
      </c>
      <c r="AD12" s="16"/>
      <c r="AH12" s="1" t="s">
        <v>103</v>
      </c>
    </row>
    <row r="13" spans="17:37" ht="24" customHeight="1" thickBot="1">
      <c r="Q13" s="117"/>
      <c r="R13" s="118"/>
      <c r="S13" s="118"/>
      <c r="T13" s="118"/>
      <c r="U13" s="118"/>
      <c r="V13" s="118"/>
      <c r="W13" s="119"/>
      <c r="Y13" s="16"/>
      <c r="Z13" s="47"/>
      <c r="AA13" s="16"/>
      <c r="AC13" s="144" t="s">
        <v>97</v>
      </c>
      <c r="AD13" s="337" t="s">
        <v>102</v>
      </c>
      <c r="AE13" s="335"/>
      <c r="AF13" s="335"/>
      <c r="AG13" s="336"/>
      <c r="AH13" s="147" t="s">
        <v>104</v>
      </c>
      <c r="AI13" s="146"/>
      <c r="AJ13" s="146"/>
      <c r="AK13" s="146"/>
    </row>
    <row r="14" spans="1:37" ht="24" customHeight="1" thickBot="1">
      <c r="A14" s="1" t="s">
        <v>111</v>
      </c>
      <c r="J14" s="9" t="s">
        <v>112</v>
      </c>
      <c r="X14" s="10"/>
      <c r="AC14" s="145" t="s">
        <v>98</v>
      </c>
      <c r="AD14" s="334" t="s">
        <v>99</v>
      </c>
      <c r="AE14" s="335"/>
      <c r="AF14" s="335"/>
      <c r="AG14" s="336"/>
      <c r="AH14" s="147" t="s">
        <v>105</v>
      </c>
      <c r="AI14" s="146"/>
      <c r="AJ14" s="146"/>
      <c r="AK14" s="146"/>
    </row>
    <row r="15" spans="1:37" ht="24" customHeight="1">
      <c r="A15" s="404" t="s">
        <v>1</v>
      </c>
      <c r="B15" s="396" t="s">
        <v>37</v>
      </c>
      <c r="C15" s="397"/>
      <c r="D15" s="401" t="s">
        <v>47</v>
      </c>
      <c r="E15" s="401"/>
      <c r="F15" s="401" t="s">
        <v>54</v>
      </c>
      <c r="G15" s="401"/>
      <c r="H15" s="399" t="s">
        <v>68</v>
      </c>
      <c r="I15" s="399"/>
      <c r="J15" s="389" t="s">
        <v>76</v>
      </c>
      <c r="K15" s="390"/>
      <c r="L15" s="68"/>
      <c r="M15" s="30"/>
      <c r="N15" s="30"/>
      <c r="O15" s="30"/>
      <c r="P15" s="9"/>
      <c r="Q15" s="120"/>
      <c r="R15" s="121"/>
      <c r="S15" s="121"/>
      <c r="T15" s="121"/>
      <c r="U15" s="121"/>
      <c r="V15" s="100"/>
      <c r="W15" s="101"/>
      <c r="AC15" s="325" t="s">
        <v>100</v>
      </c>
      <c r="AD15" s="317" t="s">
        <v>101</v>
      </c>
      <c r="AE15" s="318"/>
      <c r="AF15" s="318"/>
      <c r="AG15" s="319"/>
      <c r="AH15" s="147"/>
      <c r="AI15" s="146"/>
      <c r="AJ15" s="146"/>
      <c r="AK15" s="146"/>
    </row>
    <row r="16" spans="1:37" s="10" customFormat="1" ht="24" customHeight="1">
      <c r="A16" s="405"/>
      <c r="B16" s="8" t="s">
        <v>2</v>
      </c>
      <c r="C16" s="95" t="s">
        <v>3</v>
      </c>
      <c r="D16" s="8" t="s">
        <v>2</v>
      </c>
      <c r="E16" s="95" t="s">
        <v>3</v>
      </c>
      <c r="F16" s="8" t="s">
        <v>2</v>
      </c>
      <c r="G16" s="95" t="s">
        <v>3</v>
      </c>
      <c r="H16" s="148" t="s">
        <v>2</v>
      </c>
      <c r="I16" s="149" t="s">
        <v>3</v>
      </c>
      <c r="J16" s="95" t="s">
        <v>2</v>
      </c>
      <c r="K16" s="95" t="s">
        <v>3</v>
      </c>
      <c r="L16" s="31"/>
      <c r="M16" s="68"/>
      <c r="N16" s="68"/>
      <c r="O16" s="68"/>
      <c r="P16" s="45"/>
      <c r="Q16" s="102"/>
      <c r="R16" s="95" t="s">
        <v>31</v>
      </c>
      <c r="S16" s="103"/>
      <c r="T16" s="103"/>
      <c r="U16" s="103"/>
      <c r="V16" s="103"/>
      <c r="W16" s="106"/>
      <c r="X16" s="1"/>
      <c r="AC16" s="326"/>
      <c r="AD16" s="320"/>
      <c r="AE16" s="321"/>
      <c r="AF16" s="321"/>
      <c r="AG16" s="322"/>
      <c r="AH16" s="147"/>
      <c r="AI16" s="146"/>
      <c r="AJ16" s="146"/>
      <c r="AK16" s="146"/>
    </row>
    <row r="17" spans="1:23" ht="24" customHeight="1">
      <c r="A17" s="6" t="s">
        <v>4</v>
      </c>
      <c r="B17" s="2">
        <v>13705</v>
      </c>
      <c r="C17" s="3">
        <v>76.2</v>
      </c>
      <c r="D17" s="2">
        <v>13491</v>
      </c>
      <c r="E17" s="23">
        <v>73.8</v>
      </c>
      <c r="F17" s="2">
        <v>13281</v>
      </c>
      <c r="G17" s="23">
        <v>74.6</v>
      </c>
      <c r="H17" s="84">
        <v>13348</v>
      </c>
      <c r="I17" s="89">
        <v>72.6</v>
      </c>
      <c r="J17" s="80">
        <v>13082</v>
      </c>
      <c r="K17" s="51">
        <f>J17/J24*100</f>
        <v>68.60709041325781</v>
      </c>
      <c r="L17" s="33"/>
      <c r="M17" s="32"/>
      <c r="N17" s="32"/>
      <c r="O17" s="32"/>
      <c r="P17" s="41"/>
      <c r="Q17" s="122"/>
      <c r="R17" s="14" t="s">
        <v>60</v>
      </c>
      <c r="S17" s="103"/>
      <c r="T17" s="103"/>
      <c r="U17" s="103"/>
      <c r="V17" s="103"/>
      <c r="W17" s="106"/>
    </row>
    <row r="18" spans="1:23" ht="24" customHeight="1">
      <c r="A18" s="6" t="s">
        <v>5</v>
      </c>
      <c r="B18" s="2">
        <v>1690</v>
      </c>
      <c r="C18" s="3">
        <v>9.4</v>
      </c>
      <c r="D18" s="2">
        <v>1780</v>
      </c>
      <c r="E18" s="23">
        <v>9.7</v>
      </c>
      <c r="F18" s="2">
        <v>1709</v>
      </c>
      <c r="G18" s="23">
        <v>9.6</v>
      </c>
      <c r="H18" s="84">
        <v>1859</v>
      </c>
      <c r="I18" s="89">
        <v>10.1</v>
      </c>
      <c r="J18" s="81">
        <v>1910</v>
      </c>
      <c r="K18" s="51">
        <f>J18/J24*100</f>
        <v>10.01678204321376</v>
      </c>
      <c r="L18" s="33"/>
      <c r="M18" s="34"/>
      <c r="N18" s="34"/>
      <c r="O18" s="34"/>
      <c r="Q18" s="122"/>
      <c r="R18" s="14" t="s">
        <v>61</v>
      </c>
      <c r="S18" s="103"/>
      <c r="T18" s="103"/>
      <c r="U18" s="103"/>
      <c r="V18" s="103"/>
      <c r="W18" s="106"/>
    </row>
    <row r="19" spans="1:23" ht="24" customHeight="1" thickBot="1">
      <c r="A19" s="6" t="s">
        <v>6</v>
      </c>
      <c r="B19" s="2">
        <v>1879</v>
      </c>
      <c r="C19" s="3">
        <v>10.4</v>
      </c>
      <c r="D19" s="2">
        <v>2280</v>
      </c>
      <c r="E19" s="23">
        <v>12.5</v>
      </c>
      <c r="F19" s="2">
        <v>2056</v>
      </c>
      <c r="G19" s="23">
        <v>11.6</v>
      </c>
      <c r="H19" s="84">
        <v>2258</v>
      </c>
      <c r="I19" s="89">
        <v>12.3</v>
      </c>
      <c r="J19" s="81">
        <v>3268</v>
      </c>
      <c r="K19" s="51">
        <f>J19/J24*100</f>
        <v>17.138661632053704</v>
      </c>
      <c r="L19" s="33"/>
      <c r="M19" s="34"/>
      <c r="N19" s="34"/>
      <c r="O19" s="34"/>
      <c r="Q19" s="123"/>
      <c r="R19" s="124"/>
      <c r="S19" s="124"/>
      <c r="T19" s="124"/>
      <c r="U19" s="124"/>
      <c r="V19" s="124"/>
      <c r="W19" s="125"/>
    </row>
    <row r="20" spans="1:18" ht="24" customHeight="1">
      <c r="A20" s="6" t="s">
        <v>7</v>
      </c>
      <c r="B20" s="2">
        <v>317</v>
      </c>
      <c r="C20" s="3">
        <v>1.8</v>
      </c>
      <c r="D20" s="2">
        <v>403</v>
      </c>
      <c r="E20" s="23">
        <v>2.2</v>
      </c>
      <c r="F20" s="2">
        <v>397</v>
      </c>
      <c r="G20" s="23">
        <v>2.2</v>
      </c>
      <c r="H20" s="84">
        <v>360</v>
      </c>
      <c r="I20" s="89">
        <v>2</v>
      </c>
      <c r="J20" s="81">
        <v>785</v>
      </c>
      <c r="K20" s="51">
        <f>J20/J24*100</f>
        <v>4.1168449758758126</v>
      </c>
      <c r="L20" s="33"/>
      <c r="M20" s="34"/>
      <c r="N20" s="34"/>
      <c r="O20" s="34"/>
      <c r="P20" s="14"/>
      <c r="Q20" s="1"/>
      <c r="R20" s="1"/>
    </row>
    <row r="21" spans="1:18" ht="24" customHeight="1">
      <c r="A21" s="6" t="s">
        <v>8</v>
      </c>
      <c r="B21" s="2">
        <v>1561</v>
      </c>
      <c r="C21" s="3">
        <v>8.7</v>
      </c>
      <c r="D21" s="2">
        <v>1874</v>
      </c>
      <c r="E21" s="23">
        <v>10.3</v>
      </c>
      <c r="F21" s="2">
        <v>1654</v>
      </c>
      <c r="G21" s="23">
        <v>9.3</v>
      </c>
      <c r="H21" s="84">
        <v>1895</v>
      </c>
      <c r="I21" s="89">
        <v>10.3</v>
      </c>
      <c r="J21" s="81">
        <v>2476</v>
      </c>
      <c r="K21" s="51">
        <f>J21/J24*100</f>
        <v>12.985105936647786</v>
      </c>
      <c r="L21" s="33"/>
      <c r="M21" s="34"/>
      <c r="N21" s="34"/>
      <c r="O21" s="34"/>
      <c r="P21" s="14"/>
      <c r="Q21" s="1"/>
      <c r="R21" s="1"/>
    </row>
    <row r="22" spans="1:18" ht="24" customHeight="1">
      <c r="A22" s="6" t="s">
        <v>9</v>
      </c>
      <c r="B22" s="2">
        <v>1</v>
      </c>
      <c r="C22" s="3">
        <v>0</v>
      </c>
      <c r="D22" s="2">
        <v>3</v>
      </c>
      <c r="E22" s="23">
        <v>0</v>
      </c>
      <c r="F22" s="2">
        <v>5</v>
      </c>
      <c r="G22" s="23">
        <v>0</v>
      </c>
      <c r="H22" s="84">
        <v>3</v>
      </c>
      <c r="I22" s="89">
        <v>0</v>
      </c>
      <c r="J22" s="81">
        <v>7</v>
      </c>
      <c r="K22" s="51">
        <f>J22/J24*100</f>
        <v>0.03671071953010279</v>
      </c>
      <c r="L22" s="33"/>
      <c r="M22" s="34"/>
      <c r="N22" s="34"/>
      <c r="O22" s="34"/>
      <c r="P22" s="14"/>
      <c r="Q22" s="35"/>
      <c r="R22" s="15"/>
    </row>
    <row r="23" spans="1:17" ht="24" customHeight="1">
      <c r="A23" s="7" t="s">
        <v>10</v>
      </c>
      <c r="B23" s="4">
        <v>722</v>
      </c>
      <c r="C23" s="5">
        <v>4</v>
      </c>
      <c r="D23" s="2">
        <v>728</v>
      </c>
      <c r="E23" s="23">
        <v>4</v>
      </c>
      <c r="F23" s="2">
        <v>746</v>
      </c>
      <c r="G23" s="23">
        <v>4.2</v>
      </c>
      <c r="H23" s="84">
        <v>923</v>
      </c>
      <c r="I23" s="89">
        <v>5</v>
      </c>
      <c r="J23" s="81">
        <f>J24-J19-J18-J17</f>
        <v>808</v>
      </c>
      <c r="K23" s="51">
        <f>J23/J24*100</f>
        <v>4.237465911474722</v>
      </c>
      <c r="L23" s="33"/>
      <c r="M23" s="34"/>
      <c r="N23" s="34"/>
      <c r="O23" s="34"/>
      <c r="P23" s="14"/>
      <c r="Q23" s="1"/>
    </row>
    <row r="24" spans="1:17" ht="24" customHeight="1">
      <c r="A24" s="8" t="s">
        <v>11</v>
      </c>
      <c r="B24" s="150">
        <v>17996</v>
      </c>
      <c r="C24" s="24">
        <v>100</v>
      </c>
      <c r="D24" s="28">
        <v>18278</v>
      </c>
      <c r="E24" s="27">
        <v>100</v>
      </c>
      <c r="F24" s="28">
        <v>17792</v>
      </c>
      <c r="G24" s="27">
        <v>100</v>
      </c>
      <c r="H24" s="90">
        <v>18388</v>
      </c>
      <c r="I24" s="91">
        <v>100</v>
      </c>
      <c r="J24" s="82">
        <v>19068</v>
      </c>
      <c r="K24" s="52">
        <f>K17+K18+K19+K23</f>
        <v>100</v>
      </c>
      <c r="L24" s="33"/>
      <c r="M24" s="34"/>
      <c r="N24" s="34"/>
      <c r="O24" s="34"/>
      <c r="P24" s="14"/>
      <c r="Q24" s="67"/>
    </row>
    <row r="25" spans="1:18" ht="24" customHeight="1">
      <c r="A25" s="1" t="s">
        <v>127</v>
      </c>
      <c r="C25" s="1"/>
      <c r="E25" s="1"/>
      <c r="G25" s="1"/>
      <c r="I25" s="1"/>
      <c r="K25" s="1"/>
      <c r="L25" s="1"/>
      <c r="M25" s="1"/>
      <c r="N25" s="1"/>
      <c r="O25" s="1"/>
      <c r="P25" s="1"/>
      <c r="Q25" s="1"/>
      <c r="R25" s="1"/>
    </row>
    <row r="26" spans="1:16" ht="24" customHeight="1" thickBot="1">
      <c r="A26" s="67" t="s">
        <v>113</v>
      </c>
      <c r="B26" s="67"/>
      <c r="C26" s="67"/>
      <c r="D26" s="67"/>
      <c r="E26" s="67"/>
      <c r="F26" s="67"/>
      <c r="G26" s="67"/>
      <c r="H26" s="67"/>
      <c r="I26" s="67"/>
      <c r="J26" s="67"/>
      <c r="K26" s="67"/>
      <c r="L26" s="67"/>
      <c r="M26" s="67"/>
      <c r="N26" s="67"/>
      <c r="O26" s="67"/>
      <c r="P26" s="67"/>
    </row>
    <row r="27" spans="1:23" ht="24" customHeight="1">
      <c r="A27" s="67"/>
      <c r="B27" s="67"/>
      <c r="C27" s="67"/>
      <c r="D27" s="67"/>
      <c r="E27" s="67"/>
      <c r="F27" s="67"/>
      <c r="G27" s="67"/>
      <c r="H27" s="67"/>
      <c r="I27" s="67"/>
      <c r="J27" s="67"/>
      <c r="K27" s="67"/>
      <c r="L27" s="67"/>
      <c r="P27" s="36"/>
      <c r="Q27" s="126"/>
      <c r="R27" s="127"/>
      <c r="S27" s="100"/>
      <c r="T27" s="100"/>
      <c r="U27" s="100"/>
      <c r="V27" s="100"/>
      <c r="W27" s="101"/>
    </row>
    <row r="28" spans="1:23" ht="24" customHeight="1">
      <c r="A28" s="1" t="s">
        <v>114</v>
      </c>
      <c r="J28" s="1" t="s">
        <v>112</v>
      </c>
      <c r="M28" s="37"/>
      <c r="N28" s="37"/>
      <c r="O28" s="37"/>
      <c r="P28" s="9"/>
      <c r="Q28" s="102"/>
      <c r="R28" s="95" t="s">
        <v>32</v>
      </c>
      <c r="S28" s="103"/>
      <c r="T28" s="103"/>
      <c r="U28" s="103"/>
      <c r="V28" s="103"/>
      <c r="W28" s="106"/>
    </row>
    <row r="29" spans="1:23" ht="24" customHeight="1">
      <c r="A29" s="401" t="s">
        <v>1</v>
      </c>
      <c r="B29" s="396" t="s">
        <v>37</v>
      </c>
      <c r="C29" s="397"/>
      <c r="D29" s="401" t="s">
        <v>47</v>
      </c>
      <c r="E29" s="401"/>
      <c r="F29" s="401" t="s">
        <v>54</v>
      </c>
      <c r="G29" s="401"/>
      <c r="H29" s="399" t="s">
        <v>68</v>
      </c>
      <c r="I29" s="399"/>
      <c r="J29" s="389" t="s">
        <v>76</v>
      </c>
      <c r="K29" s="390"/>
      <c r="L29" s="68"/>
      <c r="Q29" s="128"/>
      <c r="R29" s="41" t="s">
        <v>59</v>
      </c>
      <c r="S29" s="103"/>
      <c r="T29" s="103"/>
      <c r="U29" s="103"/>
      <c r="V29" s="103"/>
      <c r="W29" s="106"/>
    </row>
    <row r="30" spans="1:23" ht="24" customHeight="1">
      <c r="A30" s="401"/>
      <c r="B30" s="8" t="s">
        <v>2</v>
      </c>
      <c r="C30" s="95" t="s">
        <v>3</v>
      </c>
      <c r="D30" s="8" t="s">
        <v>2</v>
      </c>
      <c r="E30" s="95" t="s">
        <v>3</v>
      </c>
      <c r="F30" s="8" t="s">
        <v>2</v>
      </c>
      <c r="G30" s="95" t="s">
        <v>3</v>
      </c>
      <c r="H30" s="148" t="s">
        <v>2</v>
      </c>
      <c r="I30" s="149" t="s">
        <v>3</v>
      </c>
      <c r="J30" s="95" t="s">
        <v>2</v>
      </c>
      <c r="K30" s="95" t="s">
        <v>3</v>
      </c>
      <c r="L30" s="31"/>
      <c r="Q30" s="129"/>
      <c r="R30" s="14" t="s">
        <v>61</v>
      </c>
      <c r="S30" s="103"/>
      <c r="T30" s="103"/>
      <c r="U30" s="103"/>
      <c r="V30" s="103"/>
      <c r="W30" s="106"/>
    </row>
    <row r="31" spans="1:23" ht="24" customHeight="1">
      <c r="A31" s="6" t="s">
        <v>12</v>
      </c>
      <c r="B31" s="2">
        <v>16483</v>
      </c>
      <c r="C31" s="3">
        <v>91.6</v>
      </c>
      <c r="D31" s="2">
        <v>16637</v>
      </c>
      <c r="E31" s="25">
        <v>91</v>
      </c>
      <c r="F31" s="2">
        <v>16219</v>
      </c>
      <c r="G31" s="25">
        <v>91.2</v>
      </c>
      <c r="H31" s="84">
        <v>16375</v>
      </c>
      <c r="I31" s="85">
        <v>89.1</v>
      </c>
      <c r="J31" s="49">
        <v>15894</v>
      </c>
      <c r="K31" s="56">
        <f>J31/J37*100</f>
        <v>83.35431088735054</v>
      </c>
      <c r="L31" s="38"/>
      <c r="Q31" s="129"/>
      <c r="R31" s="14"/>
      <c r="S31" s="103"/>
      <c r="T31" s="103"/>
      <c r="U31" s="103"/>
      <c r="V31" s="103"/>
      <c r="W31" s="106"/>
    </row>
    <row r="32" spans="1:23" ht="24" customHeight="1">
      <c r="A32" s="6" t="s">
        <v>13</v>
      </c>
      <c r="B32" s="17">
        <v>1513</v>
      </c>
      <c r="C32" s="18">
        <v>8.4</v>
      </c>
      <c r="D32" s="2">
        <v>1640</v>
      </c>
      <c r="E32" s="25">
        <v>9</v>
      </c>
      <c r="F32" s="2">
        <v>1573</v>
      </c>
      <c r="G32" s="25">
        <v>8.8</v>
      </c>
      <c r="H32" s="84">
        <v>2014</v>
      </c>
      <c r="I32" s="85">
        <v>11</v>
      </c>
      <c r="J32" s="49">
        <f>SUM(J33:J36)</f>
        <v>3174</v>
      </c>
      <c r="K32" s="56">
        <f>J32/J37*100</f>
        <v>16.645689112649464</v>
      </c>
      <c r="L32" s="38"/>
      <c r="Q32" s="102"/>
      <c r="R32" s="54" t="s">
        <v>73</v>
      </c>
      <c r="S32" s="55"/>
      <c r="T32" s="103"/>
      <c r="U32" s="103"/>
      <c r="V32" s="103"/>
      <c r="W32" s="106"/>
    </row>
    <row r="33" spans="1:23" ht="24" customHeight="1">
      <c r="A33" s="6" t="s">
        <v>35</v>
      </c>
      <c r="B33" s="2">
        <v>150</v>
      </c>
      <c r="C33" s="3">
        <v>0.8</v>
      </c>
      <c r="D33" s="2">
        <v>186</v>
      </c>
      <c r="E33" s="25">
        <v>1</v>
      </c>
      <c r="F33" s="2">
        <v>165</v>
      </c>
      <c r="G33" s="25">
        <v>0.9</v>
      </c>
      <c r="H33" s="84">
        <v>170</v>
      </c>
      <c r="I33" s="85">
        <v>0.9</v>
      </c>
      <c r="J33" s="49">
        <v>324</v>
      </c>
      <c r="K33" s="56">
        <f>J33/J37*100</f>
        <v>1.6991818753933292</v>
      </c>
      <c r="L33" s="38"/>
      <c r="Q33" s="102"/>
      <c r="R33" s="54" t="s">
        <v>74</v>
      </c>
      <c r="S33" s="55"/>
      <c r="T33" s="103"/>
      <c r="U33" s="103"/>
      <c r="V33" s="103"/>
      <c r="W33" s="106"/>
    </row>
    <row r="34" spans="1:23" ht="24" customHeight="1" thickBot="1">
      <c r="A34" s="6" t="s">
        <v>14</v>
      </c>
      <c r="B34" s="2">
        <v>965</v>
      </c>
      <c r="C34" s="3">
        <v>5.4</v>
      </c>
      <c r="D34" s="2">
        <v>1069</v>
      </c>
      <c r="E34" s="25">
        <v>5.8</v>
      </c>
      <c r="F34" s="2">
        <v>977</v>
      </c>
      <c r="G34" s="25">
        <v>5.5</v>
      </c>
      <c r="H34" s="84">
        <v>1246</v>
      </c>
      <c r="I34" s="85">
        <v>6.8</v>
      </c>
      <c r="J34" s="49">
        <v>2064</v>
      </c>
      <c r="K34" s="56">
        <f>J34/J37*100</f>
        <v>10.824417872876023</v>
      </c>
      <c r="L34" s="38"/>
      <c r="Q34" s="130"/>
      <c r="R34" s="131"/>
      <c r="S34" s="124"/>
      <c r="T34" s="124"/>
      <c r="U34" s="124"/>
      <c r="V34" s="124"/>
      <c r="W34" s="125"/>
    </row>
    <row r="35" spans="1:17" ht="24" customHeight="1">
      <c r="A35" s="6" t="s">
        <v>15</v>
      </c>
      <c r="B35" s="2">
        <v>34</v>
      </c>
      <c r="C35" s="3">
        <v>0.2</v>
      </c>
      <c r="D35" s="2">
        <v>32</v>
      </c>
      <c r="E35" s="25">
        <v>0.2</v>
      </c>
      <c r="F35" s="17">
        <v>30</v>
      </c>
      <c r="G35" s="25">
        <v>0.2</v>
      </c>
      <c r="H35" s="86">
        <v>31</v>
      </c>
      <c r="I35" s="85">
        <v>0.2</v>
      </c>
      <c r="J35" s="49">
        <v>35</v>
      </c>
      <c r="K35" s="56">
        <f>J35/J37*100</f>
        <v>0.18355359765051393</v>
      </c>
      <c r="L35" s="38"/>
      <c r="Q35" s="43"/>
    </row>
    <row r="36" spans="1:17" ht="24" customHeight="1">
      <c r="A36" s="7" t="s">
        <v>0</v>
      </c>
      <c r="B36" s="53">
        <v>365</v>
      </c>
      <c r="C36" s="5">
        <v>2</v>
      </c>
      <c r="D36" s="2">
        <v>353</v>
      </c>
      <c r="E36" s="25">
        <v>1.9</v>
      </c>
      <c r="F36" s="2">
        <v>401</v>
      </c>
      <c r="G36" s="25">
        <v>2.3</v>
      </c>
      <c r="H36" s="84">
        <v>566</v>
      </c>
      <c r="I36" s="85">
        <v>3.1</v>
      </c>
      <c r="J36" s="49">
        <v>751</v>
      </c>
      <c r="K36" s="56">
        <f>J36/J37*100</f>
        <v>3.9385357667295993</v>
      </c>
      <c r="L36" s="38"/>
      <c r="M36" s="38"/>
      <c r="N36" s="38"/>
      <c r="O36" s="38"/>
      <c r="P36" s="14"/>
      <c r="Q36" s="43"/>
    </row>
    <row r="37" spans="1:16" ht="24" customHeight="1">
      <c r="A37" s="21" t="s">
        <v>11</v>
      </c>
      <c r="B37" s="19">
        <v>17996</v>
      </c>
      <c r="C37" s="20">
        <v>100</v>
      </c>
      <c r="D37" s="22">
        <v>18278</v>
      </c>
      <c r="E37" s="26">
        <v>100</v>
      </c>
      <c r="F37" s="22">
        <v>17792</v>
      </c>
      <c r="G37" s="26">
        <v>100</v>
      </c>
      <c r="H37" s="87">
        <v>18388</v>
      </c>
      <c r="I37" s="88">
        <v>100</v>
      </c>
      <c r="J37" s="57">
        <f>SUM(J31:J32)</f>
        <v>19068</v>
      </c>
      <c r="K37" s="58">
        <f>SUM(K31:K32)</f>
        <v>100</v>
      </c>
      <c r="L37" s="33"/>
      <c r="M37" s="43"/>
      <c r="N37" s="43"/>
      <c r="O37" s="43"/>
      <c r="P37" s="43"/>
    </row>
    <row r="38" spans="1:16" ht="24" customHeight="1" thickBot="1">
      <c r="A38" s="43" t="s">
        <v>128</v>
      </c>
      <c r="B38" s="43"/>
      <c r="C38" s="43"/>
      <c r="D38" s="43"/>
      <c r="E38" s="43"/>
      <c r="F38" s="43"/>
      <c r="G38" s="43"/>
      <c r="H38" s="43"/>
      <c r="I38" s="43"/>
      <c r="J38" s="43"/>
      <c r="K38" s="83"/>
      <c r="L38" s="43"/>
      <c r="M38" s="43"/>
      <c r="N38" s="43"/>
      <c r="O38" s="43"/>
      <c r="P38" s="43"/>
    </row>
    <row r="39" spans="1:23" ht="24" customHeight="1">
      <c r="A39" s="43" t="s">
        <v>115</v>
      </c>
      <c r="B39" s="43"/>
      <c r="C39" s="43"/>
      <c r="D39" s="43"/>
      <c r="E39" s="43"/>
      <c r="F39" s="43"/>
      <c r="G39" s="43"/>
      <c r="H39" s="43"/>
      <c r="I39" s="43"/>
      <c r="J39" s="43"/>
      <c r="K39" s="43"/>
      <c r="L39" s="43"/>
      <c r="M39" s="43"/>
      <c r="N39" s="43"/>
      <c r="O39" s="43"/>
      <c r="P39" s="43"/>
      <c r="Q39" s="98"/>
      <c r="R39" s="99"/>
      <c r="S39" s="100"/>
      <c r="T39" s="100"/>
      <c r="U39" s="100"/>
      <c r="V39" s="100"/>
      <c r="W39" s="101"/>
    </row>
    <row r="40" spans="1:23" ht="24" customHeight="1">
      <c r="A40" s="43"/>
      <c r="B40" s="43"/>
      <c r="C40" s="43"/>
      <c r="D40" s="43"/>
      <c r="E40" s="43"/>
      <c r="F40" s="43"/>
      <c r="G40" s="43"/>
      <c r="H40" s="43"/>
      <c r="I40" s="43"/>
      <c r="J40" s="43"/>
      <c r="K40" s="43"/>
      <c r="L40" s="43"/>
      <c r="Q40" s="102"/>
      <c r="R40" s="95" t="s">
        <v>34</v>
      </c>
      <c r="S40" s="103"/>
      <c r="T40" s="103"/>
      <c r="U40" s="103"/>
      <c r="V40" s="103"/>
      <c r="W40" s="106"/>
    </row>
    <row r="41" spans="1:23" ht="24" customHeight="1">
      <c r="A41" s="1" t="s">
        <v>16</v>
      </c>
      <c r="G41" s="1" t="s">
        <v>120</v>
      </c>
      <c r="Q41" s="102"/>
      <c r="R41" s="108" t="s">
        <v>33</v>
      </c>
      <c r="S41" s="103"/>
      <c r="T41" s="103"/>
      <c r="U41" s="103"/>
      <c r="V41" s="103"/>
      <c r="W41" s="106"/>
    </row>
    <row r="42" spans="1:23" ht="24" customHeight="1">
      <c r="A42" s="8" t="s">
        <v>17</v>
      </c>
      <c r="B42" s="396" t="s">
        <v>18</v>
      </c>
      <c r="C42" s="397"/>
      <c r="D42" s="396" t="s">
        <v>116</v>
      </c>
      <c r="E42" s="397"/>
      <c r="F42" s="396" t="s">
        <v>118</v>
      </c>
      <c r="G42" s="397"/>
      <c r="H42" s="396" t="s">
        <v>117</v>
      </c>
      <c r="I42" s="397"/>
      <c r="Q42" s="102"/>
      <c r="R42" s="108" t="s">
        <v>62</v>
      </c>
      <c r="S42" s="103"/>
      <c r="T42" s="103"/>
      <c r="U42" s="103"/>
      <c r="V42" s="103"/>
      <c r="W42" s="106"/>
    </row>
    <row r="43" spans="1:18" ht="24" customHeight="1">
      <c r="A43" s="11">
        <v>22</v>
      </c>
      <c r="B43" s="366">
        <v>11400</v>
      </c>
      <c r="C43" s="367"/>
      <c r="D43" s="370">
        <v>3.6</v>
      </c>
      <c r="E43" s="371"/>
      <c r="F43" s="366">
        <v>1646289</v>
      </c>
      <c r="G43" s="367"/>
      <c r="H43" s="370">
        <v>4.1</v>
      </c>
      <c r="I43" s="371"/>
      <c r="R43" s="9" t="s">
        <v>119</v>
      </c>
    </row>
    <row r="44" spans="1:9" ht="24" customHeight="1" thickBot="1">
      <c r="A44" s="11">
        <v>23</v>
      </c>
      <c r="B44" s="366">
        <v>11200</v>
      </c>
      <c r="C44" s="367"/>
      <c r="D44" s="370" t="s">
        <v>69</v>
      </c>
      <c r="E44" s="371"/>
      <c r="F44" s="366">
        <v>1621712</v>
      </c>
      <c r="G44" s="367"/>
      <c r="H44" s="370" t="s">
        <v>70</v>
      </c>
      <c r="I44" s="371"/>
    </row>
    <row r="45" spans="1:23" ht="24" customHeight="1">
      <c r="A45" s="11">
        <v>24</v>
      </c>
      <c r="B45" s="407">
        <v>11300</v>
      </c>
      <c r="C45" s="407"/>
      <c r="D45" s="370">
        <v>0.9</v>
      </c>
      <c r="E45" s="371"/>
      <c r="F45" s="366">
        <v>1632812</v>
      </c>
      <c r="G45" s="367"/>
      <c r="H45" s="370">
        <v>0.7</v>
      </c>
      <c r="I45" s="371"/>
      <c r="Q45" s="98"/>
      <c r="R45" s="99"/>
      <c r="S45" s="100"/>
      <c r="T45" s="100"/>
      <c r="U45" s="100"/>
      <c r="V45" s="100"/>
      <c r="W45" s="101"/>
    </row>
    <row r="46" spans="1:23" ht="24" customHeight="1">
      <c r="A46" s="78">
        <v>25</v>
      </c>
      <c r="B46" s="398">
        <v>10800</v>
      </c>
      <c r="C46" s="398"/>
      <c r="D46" s="391" t="s">
        <v>71</v>
      </c>
      <c r="E46" s="392"/>
      <c r="F46" s="408">
        <v>1566581</v>
      </c>
      <c r="G46" s="409"/>
      <c r="H46" s="391" t="s">
        <v>72</v>
      </c>
      <c r="I46" s="392"/>
      <c r="Q46" s="134"/>
      <c r="R46" s="95" t="s">
        <v>45</v>
      </c>
      <c r="S46" s="103"/>
      <c r="T46" s="103"/>
      <c r="U46" s="103"/>
      <c r="V46" s="103"/>
      <c r="W46" s="106"/>
    </row>
    <row r="47" spans="1:23" ht="24" customHeight="1">
      <c r="A47" s="50">
        <v>26</v>
      </c>
      <c r="B47" s="59"/>
      <c r="C47" s="60">
        <v>11200</v>
      </c>
      <c r="D47" s="61"/>
      <c r="E47" s="62">
        <v>3.7</v>
      </c>
      <c r="F47" s="376">
        <v>1612867</v>
      </c>
      <c r="G47" s="377"/>
      <c r="H47" s="61"/>
      <c r="I47" s="62">
        <v>3</v>
      </c>
      <c r="M47" s="70"/>
      <c r="N47" s="70"/>
      <c r="O47" s="70"/>
      <c r="P47" s="70"/>
      <c r="Q47" s="135"/>
      <c r="R47" s="136" t="s">
        <v>40</v>
      </c>
      <c r="S47" s="103"/>
      <c r="T47" s="103"/>
      <c r="U47" s="103"/>
      <c r="V47" s="103"/>
      <c r="W47" s="106"/>
    </row>
    <row r="48" spans="1:23" ht="24" customHeight="1">
      <c r="A48" s="378" t="s">
        <v>133</v>
      </c>
      <c r="B48" s="379"/>
      <c r="C48" s="379"/>
      <c r="D48" s="379"/>
      <c r="E48" s="379"/>
      <c r="F48" s="379"/>
      <c r="G48" s="379"/>
      <c r="H48" s="379"/>
      <c r="I48" s="379"/>
      <c r="J48" s="70"/>
      <c r="K48" s="70"/>
      <c r="L48" s="70"/>
      <c r="M48" s="69"/>
      <c r="N48" s="69"/>
      <c r="O48" s="69"/>
      <c r="P48" s="69"/>
      <c r="Q48" s="102"/>
      <c r="R48" s="108" t="s">
        <v>63</v>
      </c>
      <c r="S48" s="103"/>
      <c r="T48" s="103"/>
      <c r="U48" s="103"/>
      <c r="V48" s="103"/>
      <c r="W48" s="106"/>
    </row>
    <row r="49" spans="1:23" ht="24" customHeight="1">
      <c r="A49" s="10"/>
      <c r="B49" s="10"/>
      <c r="C49" s="10"/>
      <c r="D49" s="10"/>
      <c r="E49" s="10"/>
      <c r="F49" s="10"/>
      <c r="G49" s="10"/>
      <c r="H49" s="10"/>
      <c r="I49" s="10"/>
      <c r="J49" s="10"/>
      <c r="K49" s="69"/>
      <c r="L49" s="69"/>
      <c r="M49" s="69"/>
      <c r="N49" s="69"/>
      <c r="O49" s="69"/>
      <c r="P49" s="69"/>
      <c r="Q49" s="102"/>
      <c r="R49" s="108" t="s">
        <v>42</v>
      </c>
      <c r="S49" s="103"/>
      <c r="T49" s="103"/>
      <c r="U49" s="103"/>
      <c r="V49" s="103"/>
      <c r="W49" s="106"/>
    </row>
    <row r="50" spans="2:23" ht="24" customHeight="1">
      <c r="B50" s="93"/>
      <c r="C50" s="93"/>
      <c r="D50" s="93"/>
      <c r="E50" s="93"/>
      <c r="F50" s="93"/>
      <c r="G50" s="93"/>
      <c r="H50" s="93"/>
      <c r="I50" s="93"/>
      <c r="J50" s="69"/>
      <c r="K50" s="69"/>
      <c r="L50" s="69"/>
      <c r="Q50" s="102"/>
      <c r="R50" s="108" t="s">
        <v>41</v>
      </c>
      <c r="S50" s="103"/>
      <c r="T50" s="103"/>
      <c r="U50" s="103"/>
      <c r="V50" s="103"/>
      <c r="W50" s="106"/>
    </row>
    <row r="51" spans="1:23" ht="24" customHeight="1">
      <c r="A51" s="1" t="s">
        <v>121</v>
      </c>
      <c r="J51" s="1" t="s">
        <v>122</v>
      </c>
      <c r="M51" s="79"/>
      <c r="N51" s="79"/>
      <c r="O51" s="79"/>
      <c r="Q51" s="102"/>
      <c r="R51" s="108" t="s">
        <v>63</v>
      </c>
      <c r="S51" s="103"/>
      <c r="T51" s="103"/>
      <c r="U51" s="103"/>
      <c r="V51" s="103"/>
      <c r="W51" s="106"/>
    </row>
    <row r="52" spans="1:23" ht="24" customHeight="1">
      <c r="A52" s="401" t="s">
        <v>17</v>
      </c>
      <c r="B52" s="403" t="s">
        <v>125</v>
      </c>
      <c r="C52" s="403"/>
      <c r="D52" s="403" t="s">
        <v>124</v>
      </c>
      <c r="E52" s="403"/>
      <c r="F52" s="400" t="s">
        <v>123</v>
      </c>
      <c r="G52" s="386"/>
      <c r="H52" s="380" t="s">
        <v>21</v>
      </c>
      <c r="I52" s="380"/>
      <c r="J52" s="380"/>
      <c r="K52" s="381"/>
      <c r="L52" s="79"/>
      <c r="M52" s="79"/>
      <c r="N52" s="79"/>
      <c r="O52" s="79"/>
      <c r="Q52" s="102"/>
      <c r="R52" s="108" t="s">
        <v>43</v>
      </c>
      <c r="S52" s="103"/>
      <c r="T52" s="103"/>
      <c r="U52" s="103"/>
      <c r="V52" s="103"/>
      <c r="W52" s="106"/>
    </row>
    <row r="53" spans="1:23" ht="24" customHeight="1">
      <c r="A53" s="401"/>
      <c r="B53" s="383" t="s">
        <v>19</v>
      </c>
      <c r="C53" s="383"/>
      <c r="D53" s="383" t="s">
        <v>20</v>
      </c>
      <c r="E53" s="383"/>
      <c r="F53" s="387"/>
      <c r="G53" s="388"/>
      <c r="H53" s="382" t="s">
        <v>22</v>
      </c>
      <c r="I53" s="382"/>
      <c r="J53" s="384" t="s">
        <v>23</v>
      </c>
      <c r="K53" s="381"/>
      <c r="L53" s="79"/>
      <c r="M53" s="76"/>
      <c r="N53" s="76"/>
      <c r="O53" s="76"/>
      <c r="Q53" s="102"/>
      <c r="R53" s="108" t="s">
        <v>44</v>
      </c>
      <c r="S53" s="103"/>
      <c r="T53" s="103"/>
      <c r="U53" s="103"/>
      <c r="V53" s="103"/>
      <c r="W53" s="106"/>
    </row>
    <row r="54" spans="1:23" ht="24" customHeight="1">
      <c r="A54" s="11">
        <v>22</v>
      </c>
      <c r="B54" s="374">
        <v>48844564</v>
      </c>
      <c r="C54" s="375"/>
      <c r="D54" s="374">
        <v>97558</v>
      </c>
      <c r="E54" s="375"/>
      <c r="F54" s="372">
        <v>0.19973154023854117</v>
      </c>
      <c r="G54" s="373"/>
      <c r="H54" s="374">
        <v>8804</v>
      </c>
      <c r="I54" s="375"/>
      <c r="J54" s="364">
        <v>463</v>
      </c>
      <c r="K54" s="365"/>
      <c r="L54" s="76"/>
      <c r="M54" s="77"/>
      <c r="N54" s="77"/>
      <c r="O54" s="77"/>
      <c r="Q54" s="102"/>
      <c r="R54" s="108" t="s">
        <v>64</v>
      </c>
      <c r="S54" s="103"/>
      <c r="T54" s="103"/>
      <c r="U54" s="103"/>
      <c r="V54" s="103"/>
      <c r="W54" s="106"/>
    </row>
    <row r="55" spans="1:23" ht="24" customHeight="1">
      <c r="A55" s="78">
        <v>23</v>
      </c>
      <c r="B55" s="364">
        <v>50747316</v>
      </c>
      <c r="C55" s="365"/>
      <c r="D55" s="364">
        <v>133871</v>
      </c>
      <c r="E55" s="365"/>
      <c r="F55" s="372">
        <v>0.26</v>
      </c>
      <c r="G55" s="373"/>
      <c r="H55" s="364">
        <v>7499</v>
      </c>
      <c r="I55" s="365"/>
      <c r="J55" s="364">
        <v>534</v>
      </c>
      <c r="K55" s="365"/>
      <c r="L55" s="77"/>
      <c r="M55" s="77"/>
      <c r="N55" s="77"/>
      <c r="O55" s="77"/>
      <c r="Q55" s="102"/>
      <c r="R55" s="108" t="s">
        <v>46</v>
      </c>
      <c r="S55" s="103"/>
      <c r="T55" s="103"/>
      <c r="U55" s="103"/>
      <c r="V55" s="103"/>
      <c r="W55" s="106"/>
    </row>
    <row r="56" spans="1:23" ht="24" customHeight="1">
      <c r="A56" s="50">
        <v>24</v>
      </c>
      <c r="B56" s="368">
        <f>U60</f>
        <v>49263667</v>
      </c>
      <c r="C56" s="369"/>
      <c r="D56" s="368">
        <v>104539</v>
      </c>
      <c r="E56" s="369"/>
      <c r="F56" s="63"/>
      <c r="G56" s="64">
        <f>D56/B56*100</f>
        <v>0.21220304205125454</v>
      </c>
      <c r="H56" s="59"/>
      <c r="I56" s="60">
        <v>9241</v>
      </c>
      <c r="J56" s="59"/>
      <c r="K56" s="60">
        <v>253</v>
      </c>
      <c r="L56" s="77"/>
      <c r="Q56" s="102"/>
      <c r="R56" s="108"/>
      <c r="S56" s="103"/>
      <c r="T56" s="103"/>
      <c r="U56" s="103"/>
      <c r="V56" s="103"/>
      <c r="W56" s="106"/>
    </row>
    <row r="57" spans="1:23" ht="24" customHeight="1">
      <c r="A57" s="1" t="s">
        <v>129</v>
      </c>
      <c r="Q57" s="102"/>
      <c r="R57" s="37" t="s">
        <v>65</v>
      </c>
      <c r="S57" s="39" t="s">
        <v>77</v>
      </c>
      <c r="T57" s="39" t="s">
        <v>78</v>
      </c>
      <c r="U57" s="39" t="s">
        <v>75</v>
      </c>
      <c r="V57" s="39" t="s">
        <v>85</v>
      </c>
      <c r="W57" s="137"/>
    </row>
    <row r="58" spans="1:23" ht="24" customHeight="1">
      <c r="A58" s="1" t="s">
        <v>132</v>
      </c>
      <c r="Q58" s="102" t="s">
        <v>38</v>
      </c>
      <c r="R58" s="37" t="s">
        <v>81</v>
      </c>
      <c r="S58" s="40">
        <v>49059536</v>
      </c>
      <c r="T58" s="73">
        <v>50965779</v>
      </c>
      <c r="U58" s="92">
        <v>49481842</v>
      </c>
      <c r="V58" s="96"/>
      <c r="W58" s="138"/>
    </row>
    <row r="59" spans="17:23" ht="24.75" customHeight="1">
      <c r="Q59" s="102" t="s">
        <v>38</v>
      </c>
      <c r="R59" s="37" t="s">
        <v>82</v>
      </c>
      <c r="S59" s="40">
        <v>214972</v>
      </c>
      <c r="T59" s="73">
        <v>218463</v>
      </c>
      <c r="U59" s="92">
        <f>U10</f>
        <v>218175</v>
      </c>
      <c r="V59" s="96"/>
      <c r="W59" s="138"/>
    </row>
    <row r="60" spans="17:23" ht="24.75" customHeight="1">
      <c r="Q60" s="102"/>
      <c r="R60" s="113" t="s">
        <v>83</v>
      </c>
      <c r="S60" s="40">
        <v>48844564</v>
      </c>
      <c r="T60" s="73">
        <f>T58-T59</f>
        <v>50747316</v>
      </c>
      <c r="U60" s="92">
        <f>U58-U59</f>
        <v>49263667</v>
      </c>
      <c r="V60" s="96"/>
      <c r="W60" s="138"/>
    </row>
    <row r="61" spans="17:23" ht="24.75" customHeight="1">
      <c r="Q61" s="102"/>
      <c r="R61" s="108"/>
      <c r="S61" s="103"/>
      <c r="T61" s="103"/>
      <c r="U61" s="103"/>
      <c r="V61" s="103"/>
      <c r="W61" s="106"/>
    </row>
    <row r="62" spans="17:23" ht="39.75" customHeight="1">
      <c r="Q62" s="102"/>
      <c r="R62" s="289" t="s">
        <v>84</v>
      </c>
      <c r="S62" s="290"/>
      <c r="T62" s="290"/>
      <c r="U62" s="290"/>
      <c r="V62" s="290"/>
      <c r="W62" s="106"/>
    </row>
    <row r="63" spans="17:23" ht="23.25" customHeight="1" thickBot="1">
      <c r="Q63" s="132"/>
      <c r="R63" s="133"/>
      <c r="S63" s="124"/>
      <c r="T63" s="124"/>
      <c r="U63" s="124"/>
      <c r="V63" s="124"/>
      <c r="W63" s="125"/>
    </row>
    <row r="64" ht="23.25" customHeight="1"/>
    <row r="65" ht="23.25" customHeight="1"/>
    <row r="66" ht="42.75" customHeight="1"/>
  </sheetData>
  <sheetProtection/>
  <mergeCells count="87">
    <mergeCell ref="H5:I5"/>
    <mergeCell ref="A29:A30"/>
    <mergeCell ref="D29:E29"/>
    <mergeCell ref="B5:C5"/>
    <mergeCell ref="B8:C8"/>
    <mergeCell ref="D8:E8"/>
    <mergeCell ref="B6:C6"/>
    <mergeCell ref="AC15:AC16"/>
    <mergeCell ref="H15:I15"/>
    <mergeCell ref="D15:E15"/>
    <mergeCell ref="J5:K5"/>
    <mergeCell ref="J6:K6"/>
    <mergeCell ref="D6:E6"/>
    <mergeCell ref="D5:E5"/>
    <mergeCell ref="H6:I6"/>
    <mergeCell ref="H8:I8"/>
    <mergeCell ref="J8:K8"/>
    <mergeCell ref="H44:I44"/>
    <mergeCell ref="F46:G46"/>
    <mergeCell ref="F29:G29"/>
    <mergeCell ref="B7:C7"/>
    <mergeCell ref="F5:G5"/>
    <mergeCell ref="D7:E7"/>
    <mergeCell ref="F7:G7"/>
    <mergeCell ref="H7:I7"/>
    <mergeCell ref="F6:G6"/>
    <mergeCell ref="B42:C42"/>
    <mergeCell ref="D42:E42"/>
    <mergeCell ref="F42:G42"/>
    <mergeCell ref="F8:G8"/>
    <mergeCell ref="F15:G15"/>
    <mergeCell ref="B29:C29"/>
    <mergeCell ref="A52:A53"/>
    <mergeCell ref="B52:C52"/>
    <mergeCell ref="B53:C53"/>
    <mergeCell ref="B45:C45"/>
    <mergeCell ref="D52:E52"/>
    <mergeCell ref="F44:G44"/>
    <mergeCell ref="F52:G53"/>
    <mergeCell ref="A3:A4"/>
    <mergeCell ref="B3:C3"/>
    <mergeCell ref="D3:E3"/>
    <mergeCell ref="F3:G4"/>
    <mergeCell ref="B4:C4"/>
    <mergeCell ref="A15:A16"/>
    <mergeCell ref="D4:E4"/>
    <mergeCell ref="B15:C15"/>
    <mergeCell ref="B44:C44"/>
    <mergeCell ref="D46:E46"/>
    <mergeCell ref="H45:I45"/>
    <mergeCell ref="D43:E43"/>
    <mergeCell ref="H3:I4"/>
    <mergeCell ref="H42:I42"/>
    <mergeCell ref="H46:I46"/>
    <mergeCell ref="B46:C46"/>
    <mergeCell ref="D45:E45"/>
    <mergeCell ref="H29:I29"/>
    <mergeCell ref="F45:G45"/>
    <mergeCell ref="D53:E53"/>
    <mergeCell ref="J54:K54"/>
    <mergeCell ref="J53:K53"/>
    <mergeCell ref="H55:I55"/>
    <mergeCell ref="J3:K4"/>
    <mergeCell ref="J29:K29"/>
    <mergeCell ref="J15:K15"/>
    <mergeCell ref="F43:G43"/>
    <mergeCell ref="H43:I43"/>
    <mergeCell ref="B55:C55"/>
    <mergeCell ref="D55:E55"/>
    <mergeCell ref="F55:G55"/>
    <mergeCell ref="B54:C54"/>
    <mergeCell ref="F47:G47"/>
    <mergeCell ref="D54:E54"/>
    <mergeCell ref="A48:I48"/>
    <mergeCell ref="H54:I54"/>
    <mergeCell ref="H52:K52"/>
    <mergeCell ref="H53:I53"/>
    <mergeCell ref="AD13:AG13"/>
    <mergeCell ref="AD14:AG14"/>
    <mergeCell ref="AD15:AG16"/>
    <mergeCell ref="J55:K55"/>
    <mergeCell ref="B43:C43"/>
    <mergeCell ref="R62:V62"/>
    <mergeCell ref="B56:C56"/>
    <mergeCell ref="D56:E56"/>
    <mergeCell ref="D44:E44"/>
    <mergeCell ref="F54:G54"/>
  </mergeCells>
  <printOptions horizontalCentered="1"/>
  <pageMargins left="1.2598425196850394" right="0.2362204724409449" top="0.7480314960629921" bottom="0.7480314960629921" header="0.31496062992125984" footer="0.31496062992125984"/>
  <pageSetup fitToHeight="1" fitToWidth="1" horizontalDpi="600" verticalDpi="600" orientation="portrait" paperSize="9" scale="50" r:id="rId1"/>
  <rowBreaks count="1" manualBreakCount="1">
    <brk id="5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消防庁</dc:creator>
  <cp:keywords/>
  <dc:description/>
  <cp:lastModifiedBy>寺田 奈緒美</cp:lastModifiedBy>
  <cp:lastPrinted>2018-10-17T04:46:00Z</cp:lastPrinted>
  <dcterms:created xsi:type="dcterms:W3CDTF">2004-08-03T09:00:56Z</dcterms:created>
  <dcterms:modified xsi:type="dcterms:W3CDTF">2019-02-07T10:21:35Z</dcterms:modified>
  <cp:category/>
  <cp:version/>
  <cp:contentType/>
  <cp:contentStatus/>
</cp:coreProperties>
</file>