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05"/>
  </bookViews>
  <sheets>
    <sheet name="第2-4-2表" sheetId="1" r:id="rId1"/>
  </sheets>
  <definedNames>
    <definedName name="_xlnm.Print_Area" localSheetId="0">'第2-4-2表'!$B$1:$H$30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N29" i="1"/>
  <c r="L29" i="1"/>
  <c r="H29" i="1"/>
  <c r="E29" i="1"/>
  <c r="G29" i="1" s="1"/>
  <c r="D29" i="1"/>
  <c r="C29" i="1"/>
  <c r="N28" i="1"/>
  <c r="L28" i="1"/>
  <c r="H28" i="1"/>
  <c r="E28" i="1"/>
  <c r="G28" i="1" s="1"/>
  <c r="D28" i="1"/>
  <c r="C28" i="1"/>
  <c r="L27" i="1"/>
  <c r="H27" i="1"/>
  <c r="G27" i="1"/>
  <c r="L26" i="1"/>
  <c r="H26" i="1"/>
  <c r="G26" i="1"/>
  <c r="L25" i="1"/>
  <c r="H25" i="1"/>
  <c r="G25" i="1"/>
  <c r="L24" i="1"/>
  <c r="H24" i="1"/>
  <c r="G24" i="1"/>
  <c r="L23" i="1"/>
  <c r="H23" i="1"/>
  <c r="G23" i="1"/>
  <c r="L22" i="1"/>
  <c r="H22" i="1"/>
  <c r="G22" i="1"/>
  <c r="L21" i="1"/>
  <c r="H21" i="1"/>
  <c r="G21" i="1"/>
  <c r="L20" i="1"/>
  <c r="H20" i="1"/>
  <c r="G20" i="1"/>
  <c r="L19" i="1"/>
  <c r="H19" i="1"/>
  <c r="G19" i="1"/>
  <c r="L18" i="1"/>
  <c r="H18" i="1"/>
  <c r="G18" i="1"/>
  <c r="L17" i="1"/>
  <c r="H17" i="1"/>
  <c r="G17" i="1"/>
  <c r="L16" i="1"/>
  <c r="H16" i="1"/>
  <c r="G16" i="1"/>
  <c r="L15" i="1"/>
  <c r="H15" i="1"/>
  <c r="G15" i="1"/>
  <c r="L14" i="1"/>
  <c r="H14" i="1"/>
  <c r="G14" i="1"/>
  <c r="L13" i="1"/>
  <c r="H13" i="1"/>
  <c r="G13" i="1"/>
  <c r="L12" i="1"/>
  <c r="H12" i="1"/>
  <c r="G12" i="1"/>
  <c r="L11" i="1"/>
  <c r="H11" i="1"/>
  <c r="G11" i="1"/>
  <c r="L10" i="1"/>
  <c r="H10" i="1"/>
  <c r="G10" i="1"/>
  <c r="L9" i="1"/>
  <c r="H9" i="1"/>
  <c r="G9" i="1"/>
  <c r="L8" i="1"/>
  <c r="H8" i="1"/>
  <c r="G8" i="1"/>
  <c r="L7" i="1"/>
  <c r="H7" i="1"/>
  <c r="G7" i="1"/>
  <c r="L6" i="1"/>
  <c r="H6" i="1"/>
  <c r="G6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 s="1"/>
  <c r="F27" i="1"/>
  <c r="F29" i="1" s="1"/>
</calcChain>
</file>

<file path=xl/sharedStrings.xml><?xml version="1.0" encoding="utf-8"?>
<sst xmlns="http://schemas.openxmlformats.org/spreadsheetml/2006/main" count="30" uniqueCount="26">
  <si>
    <t>第2-4-2表　救急自動車による事故種別出動件数及び搬送人員</t>
    <rPh sb="0" eb="1">
      <t>ダイ</t>
    </rPh>
    <rPh sb="6" eb="7">
      <t>ヒョウ</t>
    </rPh>
    <rPh sb="8" eb="10">
      <t>キュウキュウ</t>
    </rPh>
    <rPh sb="10" eb="13">
      <t>ジドウシャ</t>
    </rPh>
    <rPh sb="16" eb="18">
      <t>ジコ</t>
    </rPh>
    <rPh sb="18" eb="20">
      <t>シュベツ</t>
    </rPh>
    <rPh sb="20" eb="22">
      <t>シュツドウ</t>
    </rPh>
    <rPh sb="22" eb="24">
      <t>ケンスウ</t>
    </rPh>
    <rPh sb="24" eb="25">
      <t>オヨ</t>
    </rPh>
    <rPh sb="26" eb="28">
      <t>ハンソウ</t>
    </rPh>
    <rPh sb="28" eb="30">
      <t>ジンイン</t>
    </rPh>
    <phoneticPr fontId="2"/>
  </si>
  <si>
    <t>（各年中）</t>
    <rPh sb="1" eb="3">
      <t>カクネン</t>
    </rPh>
    <rPh sb="3" eb="4">
      <t>チュウ</t>
    </rPh>
    <phoneticPr fontId="2"/>
  </si>
  <si>
    <t>平成28年中</t>
    <rPh sb="0" eb="2">
      <t>ヘイセイ</t>
    </rPh>
    <rPh sb="4" eb="6">
      <t>ネンチュウ</t>
    </rPh>
    <phoneticPr fontId="2"/>
  </si>
  <si>
    <t>平成29年中</t>
    <rPh sb="0" eb="2">
      <t>ヘイセイ</t>
    </rPh>
    <rPh sb="4" eb="6">
      <t>ネンチュウ</t>
    </rPh>
    <phoneticPr fontId="2"/>
  </si>
  <si>
    <t>対前年比</t>
    <rPh sb="0" eb="1">
      <t>タイ</t>
    </rPh>
    <rPh sb="1" eb="4">
      <t>ゼンネンヒ</t>
    </rPh>
    <phoneticPr fontId="2"/>
  </si>
  <si>
    <t>事故種別</t>
    <rPh sb="0" eb="2">
      <t>ジコ</t>
    </rPh>
    <rPh sb="2" eb="4">
      <t>シュベツ</t>
    </rPh>
    <phoneticPr fontId="2"/>
  </si>
  <si>
    <t>出動件数</t>
    <rPh sb="0" eb="2">
      <t>シュツドウ</t>
    </rPh>
    <rPh sb="2" eb="4">
      <t>ケンスウ</t>
    </rPh>
    <phoneticPr fontId="2"/>
  </si>
  <si>
    <t>構成比</t>
    <rPh sb="0" eb="2">
      <t>コウセイ</t>
    </rPh>
    <rPh sb="2" eb="3">
      <t>ヒ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</si>
  <si>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</si>
  <si>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3">
      <t>ゾウゲンリツ</t>
    </rPh>
    <phoneticPr fontId="2"/>
  </si>
  <si>
    <t>（搬送人員）</t>
    <rPh sb="1" eb="3">
      <t>ハンソウ</t>
    </rPh>
    <rPh sb="3" eb="5">
      <t>ジンイン</t>
    </rPh>
    <phoneticPr fontId="2"/>
  </si>
  <si>
    <t>（％）</t>
  </si>
  <si>
    <t>（％）</t>
    <phoneticPr fontId="2"/>
  </si>
  <si>
    <t>急病</t>
    <rPh sb="0" eb="2">
      <t>キュウビョウ</t>
    </rPh>
    <phoneticPr fontId="2"/>
  </si>
  <si>
    <t>交通事故</t>
    <rPh sb="0" eb="2">
      <t>コウツウ</t>
    </rPh>
    <rPh sb="2" eb="4">
      <t>ジコ</t>
    </rPh>
    <phoneticPr fontId="2"/>
  </si>
  <si>
    <t>一般負傷</t>
    <rPh sb="0" eb="2">
      <t>イッパン</t>
    </rPh>
    <rPh sb="2" eb="4">
      <t>フショウ</t>
    </rPh>
    <phoneticPr fontId="2"/>
  </si>
  <si>
    <t>自損行為</t>
    <rPh sb="0" eb="2">
      <t>ジソン</t>
    </rPh>
    <rPh sb="2" eb="4">
      <t>コウイ</t>
    </rPh>
    <phoneticPr fontId="2"/>
  </si>
  <si>
    <t>労働災害</t>
    <rPh sb="0" eb="2">
      <t>ロウドウ</t>
    </rPh>
    <rPh sb="2" eb="4">
      <t>サイガイ</t>
    </rPh>
    <phoneticPr fontId="2"/>
  </si>
  <si>
    <t>加害</t>
    <rPh sb="0" eb="2">
      <t>カガイ</t>
    </rPh>
    <phoneticPr fontId="2"/>
  </si>
  <si>
    <t>運動競技</t>
    <rPh sb="0" eb="2">
      <t>ウンドウ</t>
    </rPh>
    <rPh sb="2" eb="4">
      <t>キョウギ</t>
    </rPh>
    <phoneticPr fontId="2"/>
  </si>
  <si>
    <t>火災</t>
    <rPh sb="0" eb="2">
      <t>カサイ</t>
    </rPh>
    <phoneticPr fontId="2"/>
  </si>
  <si>
    <t>水難</t>
    <rPh sb="0" eb="2">
      <t>スイナン</t>
    </rPh>
    <phoneticPr fontId="2"/>
  </si>
  <si>
    <t>自然災害</t>
    <rPh sb="0" eb="2">
      <t>シゼン</t>
    </rPh>
    <rPh sb="2" eb="4">
      <t>サイガイ</t>
    </rPh>
    <phoneticPr fontId="2"/>
  </si>
  <si>
    <t>その他</t>
    <rPh sb="0" eb="3">
      <t>ソノタ</t>
    </rPh>
    <phoneticPr fontId="2"/>
  </si>
  <si>
    <t>合計</t>
    <rPh sb="0" eb="2">
      <t>ゴウケイ</t>
    </rPh>
    <phoneticPr fontId="2"/>
  </si>
  <si>
    <t xml:space="preserve">(備考)１　「救急年報報告」により作成
　　    2　小数点第二位を四捨五入のため、合計等が一致しない場合がある。
</t>
    <rPh sb="28" eb="31">
      <t>ショウスウテン</t>
    </rPh>
    <rPh sb="31" eb="32">
      <t>ダイ</t>
    </rPh>
    <rPh sb="32" eb="34">
      <t>ニイ</t>
    </rPh>
    <rPh sb="35" eb="39">
      <t>シシャゴニュウ</t>
    </rPh>
    <rPh sb="43" eb="45">
      <t>ゴウケイ</t>
    </rPh>
    <rPh sb="45" eb="46">
      <t>トウ</t>
    </rPh>
    <rPh sb="47" eb="49">
      <t>イッチ</t>
    </rPh>
    <rPh sb="52" eb="54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</si>
</sst>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);[Red]\(0\)"/>
    <numFmt numFmtId="177" formatCode="#,##0_ "/>
    <numFmt numFmtId="178" formatCode="0.0"/>
    <numFmt numFmtId="179" formatCode="0.0%"/>
    <numFmt numFmtId="180" formatCode="0.000"/>
    <numFmt numFmtId="181" formatCode="\(\ \ \ #,##0\)"/>
    <numFmt numFmtId="182" formatCode="\(\ \ \ #,##0.0\);\(&quot;△&quot;#,##0.0\)"/>
    <numFmt numFmtId="183" formatCode="0_ "/>
    <numFmt numFmtId="184" formatCode="0.0000"/>
  </numFmts>
  <fonts count="5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distributed" vertical="center"/>
    </xf>
    <xf numFmtId="179" fontId="0" fillId="0" borderId="0" xfId="0" applyNumberFormat="1" applyAlignment="1">
      <alignment vertical="center"/>
    </xf>
    <xf numFmtId="177" fontId="0" fillId="0" borderId="8" xfId="0" applyNumberFormat="1" applyBorder="1" applyAlignment="1">
      <alignment vertical="center"/>
    </xf>
    <xf numFmtId="180" fontId="0" fillId="0" borderId="9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0" fontId="0" fillId="0" borderId="2" xfId="0" applyBorder="1" applyAlignment="1">
      <alignment horizontal="distributed" vertical="center"/>
    </xf>
    <xf numFmtId="181" fontId="0" fillId="0" borderId="10" xfId="0" applyNumberFormat="1" applyBorder="1" applyAlignment="1">
      <alignment vertical="center"/>
    </xf>
    <xf numFmtId="180" fontId="0" fillId="0" borderId="11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80" fontId="0" fillId="0" borderId="4" xfId="0" applyNumberFormat="1" applyBorder="1" applyAlignment="1">
      <alignment vertical="center"/>
    </xf>
    <xf numFmtId="181" fontId="0" fillId="0" borderId="12" xfId="0" applyNumberFormat="1" applyBorder="1" applyAlignment="1">
      <alignment vertical="center"/>
    </xf>
    <xf numFmtId="180" fontId="0" fillId="0" borderId="13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9" fontId="0" fillId="0" borderId="0" xfId="0" applyNumberFormat="1" applyFont="1" applyAlignment="1">
      <alignment vertical="center"/>
    </xf>
    <xf numFmtId="180" fontId="0" fillId="0" borderId="11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80" fontId="0" fillId="0" borderId="4" xfId="0" applyNumberFormat="1" applyFill="1" applyBorder="1" applyAlignment="1">
      <alignment vertical="center"/>
    </xf>
    <xf numFmtId="179" fontId="3" fillId="0" borderId="0" xfId="0" applyNumberFormat="1" applyFont="1" applyAlignment="1">
      <alignment vertical="center"/>
    </xf>
    <xf numFmtId="178" fontId="0" fillId="0" borderId="0" xfId="0" applyNumberFormat="1" applyFill="1" applyAlignment="1">
      <alignment vertical="center"/>
    </xf>
    <xf numFmtId="181" fontId="0" fillId="0" borderId="6" xfId="0" applyNumberFormat="1" applyBorder="1" applyAlignment="1">
      <alignment vertical="center"/>
    </xf>
    <xf numFmtId="180" fontId="0" fillId="0" borderId="7" xfId="0" applyNumberFormat="1" applyBorder="1" applyAlignment="1">
      <alignment vertical="center"/>
    </xf>
    <xf numFmtId="184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181" fontId="0" fillId="0" borderId="0" xfId="0" applyNumberFormat="1" applyAlignment="1">
      <alignment vertical="center"/>
    </xf>
    <xf numFmtId="0" fontId="0" fillId="0" borderId="15" xfId="0" applyBorder="1" applyAlignment="1">
      <alignment horizontal="center" vertical="center"/>
    </xf>
    <xf numFmtId="178" fontId="0" fillId="0" borderId="16" xfId="0" applyNumberFormat="1" applyBorder="1" applyAlignment="1">
      <alignment vertical="center"/>
    </xf>
    <xf numFmtId="182" fontId="0" fillId="0" borderId="15" xfId="0" applyNumberFormat="1" applyFon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181" fontId="0" fillId="0" borderId="5" xfId="0" applyNumberFormat="1" applyFon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81" fontId="0" fillId="0" borderId="5" xfId="0" applyNumberFormat="1" applyBorder="1" applyAlignment="1">
      <alignment vertical="center"/>
    </xf>
    <xf numFmtId="182" fontId="0" fillId="0" borderId="15" xfId="0" applyNumberFormat="1" applyBorder="1" applyAlignment="1">
      <alignment vertical="center"/>
    </xf>
    <xf numFmtId="178" fontId="0" fillId="0" borderId="16" xfId="0" applyNumberForma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0" fillId="0" borderId="16" xfId="0" applyBorder="1" applyAlignment="1">
      <alignment horizontal="center" vertical="center"/>
    </xf>
    <xf numFmtId="3" fontId="0" fillId="0" borderId="14" xfId="0" applyNumberFormat="1" applyFont="1" applyFill="1" applyBorder="1" applyAlignment="1">
      <alignment vertical="center"/>
    </xf>
    <xf numFmtId="3" fontId="0" fillId="0" borderId="17" xfId="0" applyNumberFormat="1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vertical="center"/>
    </xf>
    <xf numFmtId="178" fontId="0" fillId="0" borderId="5" xfId="0" applyNumberFormat="1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0" borderId="14" xfId="0" applyNumberFormat="1" applyFont="1" applyBorder="1" applyAlignment="1">
      <alignment vertical="center"/>
    </xf>
    <xf numFmtId="181" fontId="0" fillId="0" borderId="17" xfId="0" applyNumberFormat="1" applyFont="1" applyBorder="1" applyAlignment="1">
      <alignment vertical="center"/>
    </xf>
    <xf numFmtId="178" fontId="0" fillId="0" borderId="1" xfId="0" applyNumberFormat="1" applyFont="1" applyBorder="1" applyAlignment="1">
      <alignment vertical="center"/>
    </xf>
    <xf numFmtId="182" fontId="0" fillId="0" borderId="5" xfId="0" applyNumberFormat="1" applyFont="1" applyBorder="1" applyAlignment="1">
      <alignment vertical="center"/>
    </xf>
    <xf numFmtId="183" fontId="0" fillId="0" borderId="1" xfId="0" applyNumberFormat="1" applyFont="1" applyBorder="1" applyAlignment="1">
      <alignment vertical="center"/>
    </xf>
    <xf numFmtId="183" fontId="0" fillId="0" borderId="5" xfId="0" applyNumberFormat="1" applyFont="1" applyBorder="1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0" fillId="0" borderId="14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33"/>
  <sheetViews>
    <sheetView tabSelected="1" zoomScale="80" zoomScaleNormal="80" zoomScaleSheetLayoutView="100" workbookViewId="0"/>
  </sheetViews>
  <sheetFormatPr defaultColWidth="9" defaultRowHeight="13.5" x14ac:dyDescent="0.15"/>
  <cols>
    <col min="1" max="1" width="9" style="1"/>
    <col min="2" max="2" width="9.625" style="1" customWidth="1"/>
    <col min="3" max="3" width="13.625" style="1" customWidth="1"/>
    <col min="4" max="4" width="10.125" style="1" customWidth="1"/>
    <col min="5" max="5" width="13.5" style="1" customWidth="1"/>
    <col min="6" max="6" width="7.625" style="1" customWidth="1"/>
    <col min="7" max="7" width="13.625" style="1" customWidth="1"/>
    <col min="8" max="8" width="10.125" style="1" bestFit="1" customWidth="1"/>
    <col min="9" max="10" width="9" style="1"/>
    <col min="11" max="11" width="12.625" style="1" bestFit="1" customWidth="1"/>
    <col min="12" max="12" width="9" style="1"/>
    <col min="13" max="13" width="4.125" style="2" bestFit="1" customWidth="1"/>
    <col min="14" max="16384" width="9" style="1"/>
  </cols>
  <sheetData>
    <row r="1" spans="2:14" ht="17.25" x14ac:dyDescent="0.15">
      <c r="B1" s="59" t="s">
        <v>0</v>
      </c>
      <c r="C1" s="59"/>
      <c r="D1" s="59"/>
      <c r="E1" s="59"/>
      <c r="F1" s="59"/>
      <c r="G1" s="59"/>
      <c r="H1" s="59"/>
    </row>
    <row r="2" spans="2:14" x14ac:dyDescent="0.15">
      <c r="H2" s="1" t="s">
        <v>1</v>
      </c>
      <c r="I2" s="3"/>
    </row>
    <row r="3" spans="2:14" ht="17.25" customHeight="1" x14ac:dyDescent="0.15">
      <c r="B3" s="4"/>
      <c r="C3" s="60" t="s">
        <v>2</v>
      </c>
      <c r="D3" s="61"/>
      <c r="E3" s="60" t="s">
        <v>3</v>
      </c>
      <c r="F3" s="61"/>
      <c r="G3" s="60" t="s">
        <v>4</v>
      </c>
      <c r="H3" s="61"/>
    </row>
    <row r="4" spans="2:14" ht="17.25" customHeight="1" x14ac:dyDescent="0.15">
      <c r="B4" s="5" t="s">
        <v>5</v>
      </c>
      <c r="C4" s="34" t="s">
        <v>6</v>
      </c>
      <c r="D4" s="44" t="s">
        <v>7</v>
      </c>
      <c r="E4" s="49" t="s">
        <v>6</v>
      </c>
      <c r="F4" s="34" t="s">
        <v>7</v>
      </c>
      <c r="G4" s="60" t="s">
        <v>8</v>
      </c>
      <c r="H4" s="34" t="s">
        <v>9</v>
      </c>
    </row>
    <row r="5" spans="2:14" ht="17.25" customHeight="1" x14ac:dyDescent="0.15">
      <c r="B5" s="11"/>
      <c r="C5" s="35" t="s">
        <v>10</v>
      </c>
      <c r="D5" s="30" t="s">
        <v>11</v>
      </c>
      <c r="E5" s="50" t="s">
        <v>10</v>
      </c>
      <c r="F5" s="35" t="s">
        <v>12</v>
      </c>
      <c r="G5" s="62"/>
      <c r="H5" s="35" t="s">
        <v>12</v>
      </c>
    </row>
    <row r="6" spans="2:14" ht="17.25" customHeight="1" x14ac:dyDescent="0.15">
      <c r="B6" s="57" t="s">
        <v>13</v>
      </c>
      <c r="C6" s="36">
        <v>3975380</v>
      </c>
      <c r="D6" s="31">
        <v>64</v>
      </c>
      <c r="E6" s="51">
        <v>4061989</v>
      </c>
      <c r="F6" s="53">
        <f>E6/E28*100</f>
        <v>64.04753784483394</v>
      </c>
      <c r="G6" s="45">
        <f t="shared" ref="G6:G29" si="0">SUM(E6-C6)</f>
        <v>86609</v>
      </c>
      <c r="H6" s="47">
        <f t="shared" ref="H6:H29" si="1">SUM((E6/C6)*100,-100)</f>
        <v>2.1786344953186756</v>
      </c>
      <c r="I6" s="6"/>
      <c r="K6" s="7">
        <v>3648074</v>
      </c>
      <c r="L6" s="8">
        <f>K6/K28*100</f>
        <v>62.873404520623275</v>
      </c>
      <c r="M6" s="9"/>
      <c r="N6" s="10">
        <v>62.9</v>
      </c>
    </row>
    <row r="7" spans="2:14" ht="17.25" customHeight="1" x14ac:dyDescent="0.15">
      <c r="B7" s="58"/>
      <c r="C7" s="37">
        <v>3607942</v>
      </c>
      <c r="D7" s="40">
        <v>64.2</v>
      </c>
      <c r="E7" s="52">
        <v>3686438</v>
      </c>
      <c r="F7" s="54">
        <f>E7/E29*100</f>
        <v>64.267481345293646</v>
      </c>
      <c r="G7" s="46">
        <f t="shared" si="0"/>
        <v>78496</v>
      </c>
      <c r="H7" s="48">
        <f t="shared" si="1"/>
        <v>2.1756447304308182</v>
      </c>
      <c r="I7" s="6"/>
      <c r="K7" s="12">
        <v>3296582</v>
      </c>
      <c r="L7" s="13">
        <f>K7/K29*100</f>
        <v>62.788426265765281</v>
      </c>
      <c r="M7" s="9"/>
      <c r="N7" s="10">
        <v>62.8</v>
      </c>
    </row>
    <row r="8" spans="2:14" ht="17.25" customHeight="1" x14ac:dyDescent="0.15">
      <c r="B8" s="57" t="s">
        <v>14</v>
      </c>
      <c r="C8" s="36">
        <v>488861</v>
      </c>
      <c r="D8" s="31">
        <v>7.9</v>
      </c>
      <c r="E8" s="51">
        <v>481473</v>
      </c>
      <c r="F8" s="53">
        <f>E8/E28*100</f>
        <v>7.5916404965069404</v>
      </c>
      <c r="G8" s="45">
        <f>SUM(E8-C8)</f>
        <v>-7388</v>
      </c>
      <c r="H8" s="47">
        <f>SUM((E8/C8)*100,-100)</f>
        <v>-1.5112680291534843</v>
      </c>
      <c r="I8" s="6"/>
      <c r="K8" s="14">
        <v>543218</v>
      </c>
      <c r="L8" s="15">
        <f>K8/K28*100</f>
        <v>9.3621908593093064</v>
      </c>
      <c r="M8" s="9"/>
      <c r="N8" s="10">
        <v>9.4</v>
      </c>
    </row>
    <row r="9" spans="2:14" ht="17.25" customHeight="1" x14ac:dyDescent="0.15">
      <c r="B9" s="58"/>
      <c r="C9" s="37">
        <v>476689</v>
      </c>
      <c r="D9" s="40">
        <v>8.5</v>
      </c>
      <c r="E9" s="52">
        <v>466043</v>
      </c>
      <c r="F9" s="54">
        <f>E9/E29*100</f>
        <v>8.1247561490535531</v>
      </c>
      <c r="G9" s="46">
        <f>SUM(E9-C9)</f>
        <v>-10646</v>
      </c>
      <c r="H9" s="48">
        <f>SUM((E9/C9)*100,-100)</f>
        <v>-2.2333219352659768</v>
      </c>
      <c r="I9" s="6"/>
      <c r="K9" s="16">
        <v>539809</v>
      </c>
      <c r="L9" s="17">
        <f>K9/K29*100</f>
        <v>10.281484760305217</v>
      </c>
      <c r="M9" s="9"/>
      <c r="N9" s="10">
        <v>10.3</v>
      </c>
    </row>
    <row r="10" spans="2:14" ht="17.25" customHeight="1" x14ac:dyDescent="0.15">
      <c r="B10" s="57" t="s">
        <v>15</v>
      </c>
      <c r="C10" s="36">
        <v>926356</v>
      </c>
      <c r="D10" s="31">
        <v>14.9</v>
      </c>
      <c r="E10" s="51">
        <v>965376</v>
      </c>
      <c r="F10" s="53">
        <f>E10/E28*100</f>
        <v>15.221596093562637</v>
      </c>
      <c r="G10" s="45">
        <f t="shared" si="0"/>
        <v>39020</v>
      </c>
      <c r="H10" s="47">
        <f t="shared" si="1"/>
        <v>4.2122035157110389</v>
      </c>
      <c r="I10" s="6"/>
      <c r="K10" s="14">
        <v>829071</v>
      </c>
      <c r="L10" s="15">
        <f>K10/K28*100</f>
        <v>14.288777135364485</v>
      </c>
      <c r="M10" s="9"/>
      <c r="N10" s="10">
        <v>14.3</v>
      </c>
    </row>
    <row r="11" spans="2:14" ht="17.25" customHeight="1" x14ac:dyDescent="0.15">
      <c r="B11" s="58"/>
      <c r="C11" s="37">
        <v>847871</v>
      </c>
      <c r="D11" s="40">
        <v>15.1</v>
      </c>
      <c r="E11" s="52">
        <v>883375</v>
      </c>
      <c r="F11" s="54">
        <f>E11/E29*100</f>
        <v>15.400309549054878</v>
      </c>
      <c r="G11" s="46">
        <f t="shared" si="0"/>
        <v>35504</v>
      </c>
      <c r="H11" s="48">
        <f t="shared" si="1"/>
        <v>4.1874294556601086</v>
      </c>
      <c r="I11" s="6"/>
      <c r="K11" s="16">
        <v>756575</v>
      </c>
      <c r="L11" s="17">
        <f>K11/K29*100</f>
        <v>14.410123455755496</v>
      </c>
      <c r="M11" s="9">
        <v>10</v>
      </c>
      <c r="N11" s="10">
        <v>14.4</v>
      </c>
    </row>
    <row r="12" spans="2:14" ht="17.25" customHeight="1" x14ac:dyDescent="0.15">
      <c r="B12" s="57" t="s">
        <v>16</v>
      </c>
      <c r="C12" s="36">
        <v>54302</v>
      </c>
      <c r="D12" s="31">
        <v>0.9</v>
      </c>
      <c r="E12" s="51">
        <v>52347</v>
      </c>
      <c r="F12" s="53">
        <f>E12/E28*100</f>
        <v>0.82538294996946615</v>
      </c>
      <c r="G12" s="45">
        <f t="shared" si="0"/>
        <v>-1955</v>
      </c>
      <c r="H12" s="47">
        <f t="shared" si="1"/>
        <v>-3.6002357187580571</v>
      </c>
      <c r="I12" s="6"/>
      <c r="K12" s="18">
        <v>66034</v>
      </c>
      <c r="L12" s="13">
        <f>K12/K28*100</f>
        <v>1.1380751580463657</v>
      </c>
      <c r="M12" s="9">
        <v>38</v>
      </c>
      <c r="N12" s="10">
        <v>1.1000000000000001</v>
      </c>
    </row>
    <row r="13" spans="2:14" ht="17.25" customHeight="1" x14ac:dyDescent="0.15">
      <c r="B13" s="58"/>
      <c r="C13" s="37">
        <v>37054</v>
      </c>
      <c r="D13" s="40">
        <v>0.7</v>
      </c>
      <c r="E13" s="52">
        <v>35377</v>
      </c>
      <c r="F13" s="54">
        <f>E13/E29*100</f>
        <v>0.61674458855742409</v>
      </c>
      <c r="G13" s="46">
        <f t="shared" si="0"/>
        <v>-1677</v>
      </c>
      <c r="H13" s="48">
        <f t="shared" si="1"/>
        <v>-4.5258271711556119</v>
      </c>
      <c r="I13" s="6"/>
      <c r="K13" s="12">
        <v>45081</v>
      </c>
      <c r="L13" s="13">
        <f>K13/K29*100</f>
        <v>0.85863632225346276</v>
      </c>
      <c r="M13" s="9"/>
      <c r="N13" s="10">
        <v>0.9</v>
      </c>
    </row>
    <row r="14" spans="2:14" ht="17.25" customHeight="1" x14ac:dyDescent="0.15">
      <c r="B14" s="57" t="s">
        <v>17</v>
      </c>
      <c r="C14" s="36">
        <v>52168</v>
      </c>
      <c r="D14" s="31">
        <v>0.8</v>
      </c>
      <c r="E14" s="51">
        <v>53579</v>
      </c>
      <c r="F14" s="53">
        <f>E14/E28*100</f>
        <v>0.84480854827237528</v>
      </c>
      <c r="G14" s="45">
        <f t="shared" si="0"/>
        <v>1411</v>
      </c>
      <c r="H14" s="47">
        <f t="shared" si="1"/>
        <v>2.7047232019628922</v>
      </c>
      <c r="I14" s="6"/>
      <c r="K14" s="14">
        <v>48499</v>
      </c>
      <c r="L14" s="15">
        <f>K14/K28*100</f>
        <v>0.83586496486795725</v>
      </c>
      <c r="M14" s="9">
        <v>36</v>
      </c>
      <c r="N14" s="10">
        <v>0.8</v>
      </c>
    </row>
    <row r="15" spans="2:14" ht="17.25" customHeight="1" x14ac:dyDescent="0.15">
      <c r="B15" s="58"/>
      <c r="C15" s="37">
        <v>50791</v>
      </c>
      <c r="D15" s="40">
        <v>0.9</v>
      </c>
      <c r="E15" s="52">
        <v>52189</v>
      </c>
      <c r="F15" s="54">
        <f>E15/E29*100</f>
        <v>0.90983642853332392</v>
      </c>
      <c r="G15" s="46">
        <f t="shared" si="0"/>
        <v>1398</v>
      </c>
      <c r="H15" s="48">
        <f t="shared" si="1"/>
        <v>2.7524561438050199</v>
      </c>
      <c r="I15" s="6"/>
      <c r="K15" s="16">
        <v>47309</v>
      </c>
      <c r="L15" s="17">
        <f>K15/K29*100</f>
        <v>0.90107197643107007</v>
      </c>
      <c r="M15" s="9">
        <v>1</v>
      </c>
      <c r="N15" s="10">
        <v>0.9</v>
      </c>
    </row>
    <row r="16" spans="2:14" ht="17.25" customHeight="1" x14ac:dyDescent="0.15">
      <c r="B16" s="57" t="s">
        <v>18</v>
      </c>
      <c r="C16" s="36">
        <v>35217</v>
      </c>
      <c r="D16" s="31">
        <v>0.6</v>
      </c>
      <c r="E16" s="51">
        <v>33754</v>
      </c>
      <c r="F16" s="53">
        <f>E16/E28*100</f>
        <v>0.53221724441265705</v>
      </c>
      <c r="G16" s="45">
        <f t="shared" si="0"/>
        <v>-1463</v>
      </c>
      <c r="H16" s="47">
        <f t="shared" si="1"/>
        <v>-4.1542436891274122</v>
      </c>
      <c r="I16" s="6"/>
      <c r="K16" s="14">
        <v>39334</v>
      </c>
      <c r="L16" s="15">
        <f>K16/K28*100</f>
        <v>0.67790908117932813</v>
      </c>
      <c r="M16" s="9"/>
      <c r="N16" s="10">
        <v>0.7</v>
      </c>
    </row>
    <row r="17" spans="2:14" ht="17.25" customHeight="1" x14ac:dyDescent="0.15">
      <c r="B17" s="58"/>
      <c r="C17" s="37">
        <v>27445</v>
      </c>
      <c r="D17" s="40">
        <v>0.5</v>
      </c>
      <c r="E17" s="52">
        <v>25957</v>
      </c>
      <c r="F17" s="54">
        <f>E17/E29*100</f>
        <v>0.45252110934180556</v>
      </c>
      <c r="G17" s="46">
        <f t="shared" si="0"/>
        <v>-1488</v>
      </c>
      <c r="H17" s="48">
        <f t="shared" si="1"/>
        <v>-5.4217525961012996</v>
      </c>
      <c r="I17" s="6"/>
      <c r="K17" s="16">
        <v>31617</v>
      </c>
      <c r="L17" s="17">
        <f>K17/K29*100</f>
        <v>0.60219393093959162</v>
      </c>
      <c r="M17" s="9">
        <v>2</v>
      </c>
      <c r="N17" s="10">
        <v>0.6</v>
      </c>
    </row>
    <row r="18" spans="2:14" ht="17.25" customHeight="1" x14ac:dyDescent="0.15">
      <c r="B18" s="57" t="s">
        <v>19</v>
      </c>
      <c r="C18" s="36">
        <v>41031</v>
      </c>
      <c r="D18" s="41">
        <v>0.7</v>
      </c>
      <c r="E18" s="51">
        <v>42356</v>
      </c>
      <c r="F18" s="47">
        <f>E18/E28*100</f>
        <v>0.66784954684904019</v>
      </c>
      <c r="G18" s="45">
        <f t="shared" si="0"/>
        <v>1325</v>
      </c>
      <c r="H18" s="47">
        <f t="shared" si="1"/>
        <v>3.2292656771709289</v>
      </c>
      <c r="I18" s="19"/>
      <c r="K18" s="18">
        <v>37102</v>
      </c>
      <c r="L18" s="20">
        <f>K18/K28*100</f>
        <v>0.63944126531538703</v>
      </c>
      <c r="M18" s="21">
        <v>39</v>
      </c>
      <c r="N18" s="10">
        <v>0.6</v>
      </c>
    </row>
    <row r="19" spans="2:14" ht="17.25" customHeight="1" x14ac:dyDescent="0.15">
      <c r="B19" s="58"/>
      <c r="C19" s="37">
        <v>40692</v>
      </c>
      <c r="D19" s="40">
        <v>0.7</v>
      </c>
      <c r="E19" s="52">
        <v>41950</v>
      </c>
      <c r="F19" s="54">
        <f>E19/E29*100</f>
        <v>0.73133492071074246</v>
      </c>
      <c r="G19" s="46">
        <f t="shared" si="0"/>
        <v>1258</v>
      </c>
      <c r="H19" s="48">
        <f t="shared" si="1"/>
        <v>3.0915167600511069</v>
      </c>
      <c r="I19" s="19"/>
      <c r="K19" s="12">
        <v>37008</v>
      </c>
      <c r="L19" s="13">
        <f>K19/K29*100</f>
        <v>0.70487373869160286</v>
      </c>
      <c r="M19" s="9">
        <v>7</v>
      </c>
      <c r="N19" s="10">
        <v>0.7</v>
      </c>
    </row>
    <row r="20" spans="2:14" ht="17.25" customHeight="1" x14ac:dyDescent="0.15">
      <c r="B20" s="57" t="s">
        <v>20</v>
      </c>
      <c r="C20" s="36">
        <v>22132</v>
      </c>
      <c r="D20" s="41">
        <v>0.4</v>
      </c>
      <c r="E20" s="51">
        <v>23169</v>
      </c>
      <c r="F20" s="47">
        <f>E20/E28*100</f>
        <v>0.36531792782475714</v>
      </c>
      <c r="G20" s="45">
        <f t="shared" si="0"/>
        <v>1037</v>
      </c>
      <c r="H20" s="47">
        <f t="shared" si="1"/>
        <v>4.6855232242906055</v>
      </c>
      <c r="I20" s="19"/>
      <c r="K20" s="14">
        <v>23284</v>
      </c>
      <c r="L20" s="22">
        <f>K20/K28*100</f>
        <v>0.40129239452329984</v>
      </c>
      <c r="M20" s="21">
        <v>1</v>
      </c>
      <c r="N20" s="10">
        <v>0.4</v>
      </c>
    </row>
    <row r="21" spans="2:14" ht="17.25" customHeight="1" x14ac:dyDescent="0.15">
      <c r="B21" s="58"/>
      <c r="C21" s="37">
        <v>5337</v>
      </c>
      <c r="D21" s="40">
        <v>0.1</v>
      </c>
      <c r="E21" s="52">
        <v>5331</v>
      </c>
      <c r="F21" s="54">
        <f>E21/E29*100</f>
        <v>9.2937937122978972E-2</v>
      </c>
      <c r="G21" s="46">
        <f t="shared" si="0"/>
        <v>-6</v>
      </c>
      <c r="H21" s="48">
        <f t="shared" si="1"/>
        <v>-0.11242270938728893</v>
      </c>
      <c r="I21" s="19"/>
      <c r="K21" s="16">
        <v>6110</v>
      </c>
      <c r="L21" s="17">
        <f>K21/K29*100</f>
        <v>0.11637425809029653</v>
      </c>
      <c r="M21" s="9">
        <v>16</v>
      </c>
      <c r="N21" s="10">
        <v>0.1</v>
      </c>
    </row>
    <row r="22" spans="2:14" ht="17.25" customHeight="1" x14ac:dyDescent="0.15">
      <c r="B22" s="57" t="s">
        <v>21</v>
      </c>
      <c r="C22" s="36">
        <v>5184</v>
      </c>
      <c r="D22" s="31">
        <v>0.1</v>
      </c>
      <c r="E22" s="51">
        <v>5060</v>
      </c>
      <c r="F22" s="53">
        <f>E22/E28*100</f>
        <v>7.9783707315519495E-2</v>
      </c>
      <c r="G22" s="45">
        <f t="shared" si="0"/>
        <v>-124</v>
      </c>
      <c r="H22" s="47">
        <f t="shared" si="1"/>
        <v>-2.3919753086419746</v>
      </c>
      <c r="I22" s="19"/>
      <c r="K22" s="18">
        <v>4983</v>
      </c>
      <c r="L22" s="13">
        <f>K22/K28*100</f>
        <v>8.5880432997320177E-2</v>
      </c>
      <c r="M22" s="9"/>
      <c r="N22" s="10">
        <v>0.1</v>
      </c>
    </row>
    <row r="23" spans="2:14" ht="17.25" customHeight="1" x14ac:dyDescent="0.15">
      <c r="B23" s="58"/>
      <c r="C23" s="37">
        <v>2341</v>
      </c>
      <c r="D23" s="40">
        <v>0</v>
      </c>
      <c r="E23" s="52">
        <v>2327</v>
      </c>
      <c r="F23" s="54">
        <f>E23/E29*100</f>
        <v>4.0567732073752034E-2</v>
      </c>
      <c r="G23" s="46">
        <f t="shared" si="0"/>
        <v>-14</v>
      </c>
      <c r="H23" s="48">
        <f t="shared" si="1"/>
        <v>-0.59803502776590278</v>
      </c>
      <c r="I23" s="23"/>
      <c r="K23" s="12">
        <v>2475</v>
      </c>
      <c r="L23" s="20">
        <f>K23/K29*100</f>
        <v>4.7140145462108658E-2</v>
      </c>
      <c r="M23" s="21">
        <v>47</v>
      </c>
      <c r="N23" s="24">
        <v>0</v>
      </c>
    </row>
    <row r="24" spans="2:14" ht="17.25" customHeight="1" x14ac:dyDescent="0.15">
      <c r="B24" s="57" t="s">
        <v>22</v>
      </c>
      <c r="C24" s="36">
        <v>827</v>
      </c>
      <c r="D24" s="31">
        <v>0</v>
      </c>
      <c r="E24" s="51">
        <v>755</v>
      </c>
      <c r="F24" s="53">
        <f>E24/E28*100</f>
        <v>1.1904485972967831E-2</v>
      </c>
      <c r="G24" s="45">
        <f t="shared" si="0"/>
        <v>-72</v>
      </c>
      <c r="H24" s="47">
        <f t="shared" si="1"/>
        <v>-8.7061668681983093</v>
      </c>
      <c r="I24" s="19"/>
      <c r="K24" s="14">
        <v>638</v>
      </c>
      <c r="L24" s="15">
        <f>K24/K28*100</f>
        <v>1.0995728728133709E-2</v>
      </c>
      <c r="M24" s="9">
        <v>11</v>
      </c>
      <c r="N24" s="10">
        <v>0</v>
      </c>
    </row>
    <row r="25" spans="2:14" ht="17.25" customHeight="1" x14ac:dyDescent="0.15">
      <c r="B25" s="58"/>
      <c r="C25" s="37">
        <v>655</v>
      </c>
      <c r="D25" s="40">
        <v>0</v>
      </c>
      <c r="E25" s="52">
        <v>524</v>
      </c>
      <c r="F25" s="54">
        <f>E25/E29*100</f>
        <v>9.1351489499983101E-3</v>
      </c>
      <c r="G25" s="46">
        <f t="shared" si="0"/>
        <v>-131</v>
      </c>
      <c r="H25" s="48">
        <f t="shared" si="1"/>
        <v>-20</v>
      </c>
      <c r="I25" s="19"/>
      <c r="K25" s="16">
        <v>638</v>
      </c>
      <c r="L25" s="17">
        <f>K25/K29*100</f>
        <v>1.2151681941343565E-2</v>
      </c>
      <c r="M25" s="9">
        <v>12</v>
      </c>
      <c r="N25" s="10">
        <v>0</v>
      </c>
    </row>
    <row r="26" spans="2:14" ht="17.25" customHeight="1" x14ac:dyDescent="0.15">
      <c r="B26" s="57" t="s">
        <v>23</v>
      </c>
      <c r="C26" s="36">
        <v>608506</v>
      </c>
      <c r="D26" s="42">
        <v>9.8000000000000007</v>
      </c>
      <c r="E26" s="51">
        <v>622289</v>
      </c>
      <c r="F26" s="53">
        <f>E26/E28*100</f>
        <v>9.8119611544797056</v>
      </c>
      <c r="G26" s="45">
        <f t="shared" si="0"/>
        <v>13783</v>
      </c>
      <c r="H26" s="47">
        <f t="shared" si="1"/>
        <v>2.2650557266485407</v>
      </c>
      <c r="I26" s="19"/>
      <c r="K26" s="18">
        <v>562016</v>
      </c>
      <c r="L26" s="13">
        <f>K26/K28*100</f>
        <v>9.6861684590451329</v>
      </c>
      <c r="M26" s="9"/>
      <c r="N26" s="10">
        <v>9.6999999999999993</v>
      </c>
    </row>
    <row r="27" spans="2:14" ht="17.25" customHeight="1" x14ac:dyDescent="0.15">
      <c r="B27" s="58"/>
      <c r="C27" s="37">
        <v>524401</v>
      </c>
      <c r="D27" s="32">
        <v>9.3000000000000007</v>
      </c>
      <c r="E27" s="52">
        <v>536575</v>
      </c>
      <c r="F27" s="54">
        <f>E27/E29*100</f>
        <v>9.3543750913079045</v>
      </c>
      <c r="G27" s="46">
        <f t="shared" si="0"/>
        <v>12174</v>
      </c>
      <c r="H27" s="48">
        <f t="shared" si="1"/>
        <v>2.321505870507508</v>
      </c>
      <c r="I27" s="19"/>
      <c r="K27" s="25">
        <v>487098</v>
      </c>
      <c r="L27" s="26">
        <f>K27/K29*100</f>
        <v>9.2775234643645259</v>
      </c>
      <c r="M27" s="9"/>
      <c r="N27" s="10">
        <v>9.3000000000000007</v>
      </c>
    </row>
    <row r="28" spans="2:14" ht="17.25" customHeight="1" x14ac:dyDescent="0.15">
      <c r="B28" s="64" t="s">
        <v>24</v>
      </c>
      <c r="C28" s="38">
        <f>C6+C10+C8+C12+C14+C16+C18+C20+C22+C24+C26</f>
        <v>6209964</v>
      </c>
      <c r="D28" s="33">
        <f t="shared" ref="D28:F29" si="2">SUM(D26,D24,D22,D20,D18,D16,D14,D12,D8,D10,D6)</f>
        <v>100.1</v>
      </c>
      <c r="E28" s="51">
        <f t="shared" si="2"/>
        <v>6342147</v>
      </c>
      <c r="F28" s="55">
        <f t="shared" si="2"/>
        <v>100</v>
      </c>
      <c r="G28" s="45">
        <f t="shared" si="0"/>
        <v>132183</v>
      </c>
      <c r="H28" s="47">
        <f t="shared" si="1"/>
        <v>2.128563064133715</v>
      </c>
      <c r="I28" s="6"/>
      <c r="K28" s="7">
        <v>5802253</v>
      </c>
      <c r="L28" s="10">
        <f>SUM(L26,L24,L22,L20,L18,L16,L14,L12,L8,L10,L6)</f>
        <v>99.999999999999986</v>
      </c>
      <c r="N28" s="27">
        <f>SUM(N26,N24,N22,N20,N18,N16,N14,N12,N8,N10,N6)</f>
        <v>100</v>
      </c>
    </row>
    <row r="29" spans="2:14" ht="17.25" customHeight="1" x14ac:dyDescent="0.15">
      <c r="B29" s="65"/>
      <c r="C29" s="39">
        <f>C7+C11+C9+C13+C15+C17+C19+C21+C23+C25+C27</f>
        <v>5621218</v>
      </c>
      <c r="D29" s="43">
        <f t="shared" si="2"/>
        <v>100</v>
      </c>
      <c r="E29" s="52">
        <f t="shared" si="2"/>
        <v>5736086</v>
      </c>
      <c r="F29" s="56">
        <f t="shared" si="2"/>
        <v>100</v>
      </c>
      <c r="G29" s="46">
        <f t="shared" si="0"/>
        <v>114868</v>
      </c>
      <c r="H29" s="48">
        <f t="shared" si="1"/>
        <v>2.0434717173395569</v>
      </c>
      <c r="I29" s="6"/>
      <c r="K29" s="12">
        <v>5250302</v>
      </c>
      <c r="L29" s="10">
        <f>SUM(L27,L25,L23,L21,L19,L17,L15,L13,L9,L11,L7)</f>
        <v>100</v>
      </c>
      <c r="N29" s="27">
        <f>SUM(N27,N25,N23,N21,N19,N17,N15,N13,N9,N11,N7)</f>
        <v>100</v>
      </c>
    </row>
    <row r="30" spans="2:14" ht="29.25" customHeight="1" x14ac:dyDescent="0.15">
      <c r="B30" s="63" t="s">
        <v>25</v>
      </c>
      <c r="C30" s="63"/>
      <c r="D30" s="63"/>
      <c r="E30" s="63"/>
      <c r="F30" s="63"/>
      <c r="G30" s="63"/>
      <c r="H30" s="63"/>
    </row>
    <row r="32" spans="2:14" x14ac:dyDescent="0.15">
      <c r="E32" s="28">
        <f>C6+C10+C8+C12+C32+C14+C16+C18+C20+C22+C24+C26</f>
        <v>6209964</v>
      </c>
    </row>
    <row r="33" spans="3:5" x14ac:dyDescent="0.15">
      <c r="C33" s="29"/>
      <c r="E33" s="28">
        <f>C7+C11+C9+C13+C33+C15+C17+C19+C21+C23+C25+C27</f>
        <v>5621218</v>
      </c>
    </row>
  </sheetData>
  <mergeCells count="18">
    <mergeCell ref="B30:H30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6:B7"/>
    <mergeCell ref="B1:H1"/>
    <mergeCell ref="C3:D3"/>
    <mergeCell ref="E3:F3"/>
    <mergeCell ref="G3:H3"/>
    <mergeCell ref="G4:G5"/>
  </mergeCells>
  <phoneticPr fontId="2"/>
  <printOptions horizontalCentered="1" verticalCentered="1"/>
  <pageMargins left="0.78740157480314965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第2-4-2表</vt:lpstr>
      <vt:lpstr>'第2-4-2表'!Print_Area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</dc:creator>
  <cp:lastModifiedBy>寺田 奈緒美</cp:lastModifiedBy>
  <cp:lastPrinted>2018-12-27T00:06:45Z</cp:lastPrinted>
  <dcterms:created xsi:type="dcterms:W3CDTF">2018-12-25T00:08:45Z</dcterms:created>
  <dcterms:modified xsi:type="dcterms:W3CDTF">2019-02-07T10:21:45Z</dcterms:modified>
</cp:coreProperties>
</file>