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130" tabRatio="659"/>
  </bookViews>
  <sheets>
    <sheet name="第2-5-2表" sheetId="46" r:id="rId1"/>
  </sheets>
  <definedNames>
    <definedName name="_xlnm.Print_Area" localSheetId="0">'第2-5-2表'!$B$1:$H$30</definedName>
  </definedNames>
  <calcPr calcId="162913" fullPrecision="0"/>
</workbook>
</file>

<file path=xl/calcChain.xml><?xml version="1.0" encoding="utf-8"?>
<calcChain xmlns="http://schemas.openxmlformats.org/spreadsheetml/2006/main">
  <c r="H6" i="46" l="1"/>
  <c r="G6" i="46"/>
  <c r="C29" i="46"/>
  <c r="E29" i="46"/>
  <c r="F23" i="46" s="1"/>
  <c r="E28" i="46"/>
  <c r="F24" i="46" s="1"/>
  <c r="H27" i="46"/>
  <c r="G27" i="46"/>
  <c r="G26" i="46"/>
  <c r="H25" i="46"/>
  <c r="G25" i="46"/>
  <c r="H24" i="46"/>
  <c r="G24" i="46"/>
  <c r="H23" i="46"/>
  <c r="G23" i="46"/>
  <c r="H22" i="46"/>
  <c r="G22" i="46"/>
  <c r="H21" i="46"/>
  <c r="G21" i="46"/>
  <c r="H20" i="46"/>
  <c r="G20" i="46"/>
  <c r="H19" i="46"/>
  <c r="G19" i="46"/>
  <c r="H18" i="46"/>
  <c r="G18" i="46"/>
  <c r="H17" i="46"/>
  <c r="G17" i="46"/>
  <c r="H16" i="46"/>
  <c r="G16" i="46"/>
  <c r="H15" i="46"/>
  <c r="G15" i="46"/>
  <c r="H14" i="46"/>
  <c r="G14" i="46"/>
  <c r="H13" i="46"/>
  <c r="G13" i="46"/>
  <c r="H12" i="46"/>
  <c r="G12" i="46"/>
  <c r="H9" i="46"/>
  <c r="G9" i="46"/>
  <c r="H8" i="46"/>
  <c r="G8" i="46"/>
  <c r="H11" i="46"/>
  <c r="G11" i="46"/>
  <c r="H10" i="46"/>
  <c r="G10" i="46"/>
  <c r="H7" i="46"/>
  <c r="G7" i="46"/>
  <c r="F6" i="46" l="1"/>
  <c r="F22" i="46"/>
  <c r="F10" i="46"/>
  <c r="F8" i="46"/>
  <c r="F12" i="46"/>
  <c r="F14" i="46"/>
  <c r="F15" i="46"/>
  <c r="F16" i="46"/>
  <c r="F18" i="46"/>
  <c r="F20" i="46"/>
  <c r="F21" i="46"/>
  <c r="F26" i="46"/>
  <c r="C28" i="46"/>
  <c r="F27" i="46"/>
  <c r="F7" i="46"/>
  <c r="F11" i="46"/>
  <c r="F19" i="46"/>
  <c r="F25" i="46"/>
  <c r="H26" i="46"/>
  <c r="G29" i="46"/>
  <c r="H29" i="46"/>
  <c r="F9" i="46"/>
  <c r="F17" i="46"/>
  <c r="F13" i="46"/>
  <c r="F28" i="46" l="1"/>
  <c r="H28" i="46"/>
  <c r="D29" i="46"/>
  <c r="G28" i="46"/>
  <c r="F29" i="46"/>
  <c r="D28" i="46" l="1"/>
</calcChain>
</file>

<file path=xl/sharedStrings.xml><?xml version="1.0" encoding="utf-8"?>
<sst xmlns="http://schemas.openxmlformats.org/spreadsheetml/2006/main" count="30" uniqueCount="26">
  <si>
    <t>事故種別</t>
    <rPh sb="0" eb="2">
      <t>ジコ</t>
    </rPh>
    <rPh sb="2" eb="4">
      <t>シュベツ</t>
    </rPh>
    <phoneticPr fontId="6"/>
  </si>
  <si>
    <t>構成比</t>
    <rPh sb="0" eb="2">
      <t>コウセイ</t>
    </rPh>
    <rPh sb="2" eb="3">
      <t>ヒ</t>
    </rPh>
    <phoneticPr fontId="6"/>
  </si>
  <si>
    <t>増減数</t>
    <rPh sb="0" eb="2">
      <t>ゾウゲン</t>
    </rPh>
    <rPh sb="2" eb="3">
      <t>スウ</t>
    </rPh>
    <phoneticPr fontId="6"/>
  </si>
  <si>
    <t>増減率</t>
    <rPh sb="0" eb="3">
      <t>ゾウゲンリツ</t>
    </rPh>
    <phoneticPr fontId="6"/>
  </si>
  <si>
    <t>（％）</t>
    <phoneticPr fontId="6"/>
  </si>
  <si>
    <t>急病</t>
    <rPh sb="0" eb="2">
      <t>キュウビョウ</t>
    </rPh>
    <phoneticPr fontId="6"/>
  </si>
  <si>
    <t>交通事故</t>
    <rPh sb="0" eb="2">
      <t>コウツウ</t>
    </rPh>
    <rPh sb="2" eb="4">
      <t>ジコ</t>
    </rPh>
    <phoneticPr fontId="6"/>
  </si>
  <si>
    <t>一般負傷</t>
    <rPh sb="0" eb="2">
      <t>イッパン</t>
    </rPh>
    <rPh sb="2" eb="4">
      <t>フショウ</t>
    </rPh>
    <phoneticPr fontId="6"/>
  </si>
  <si>
    <t>加害</t>
    <rPh sb="0" eb="2">
      <t>カガイ</t>
    </rPh>
    <phoneticPr fontId="6"/>
  </si>
  <si>
    <t>自損行為</t>
    <rPh sb="0" eb="2">
      <t>ジソン</t>
    </rPh>
    <rPh sb="2" eb="4">
      <t>コウイ</t>
    </rPh>
    <phoneticPr fontId="6"/>
  </si>
  <si>
    <t>労働災害</t>
    <rPh sb="0" eb="2">
      <t>ロウドウ</t>
    </rPh>
    <rPh sb="2" eb="4">
      <t>サイガイ</t>
    </rPh>
    <phoneticPr fontId="6"/>
  </si>
  <si>
    <t>運動競技</t>
    <rPh sb="0" eb="2">
      <t>ウンドウ</t>
    </rPh>
    <rPh sb="2" eb="4">
      <t>キョウギ</t>
    </rPh>
    <phoneticPr fontId="6"/>
  </si>
  <si>
    <t>火災</t>
    <rPh sb="0" eb="2">
      <t>カサイ</t>
    </rPh>
    <phoneticPr fontId="6"/>
  </si>
  <si>
    <t>水難</t>
    <rPh sb="0" eb="2">
      <t>スイナン</t>
    </rPh>
    <phoneticPr fontId="6"/>
  </si>
  <si>
    <t>自然災害</t>
    <rPh sb="0" eb="2">
      <t>シゼン</t>
    </rPh>
    <rPh sb="2" eb="4">
      <t>サイガイ</t>
    </rPh>
    <phoneticPr fontId="6"/>
  </si>
  <si>
    <t>その他</t>
    <rPh sb="0" eb="3">
      <t>ソノタ</t>
    </rPh>
    <phoneticPr fontId="6"/>
  </si>
  <si>
    <t>合計</t>
    <rPh sb="0" eb="2">
      <t>ゴウケイ</t>
    </rPh>
    <phoneticPr fontId="6"/>
  </si>
  <si>
    <t>対前年比</t>
    <rPh sb="0" eb="1">
      <t>タイ</t>
    </rPh>
    <rPh sb="1" eb="4">
      <t>ゼンネンヒ</t>
    </rPh>
    <phoneticPr fontId="6"/>
  </si>
  <si>
    <t>（搬送人員）</t>
    <rPh sb="1" eb="3">
      <t>ハンソウ</t>
    </rPh>
    <rPh sb="3" eb="5">
      <t>ジンイン</t>
    </rPh>
    <phoneticPr fontId="6"/>
  </si>
  <si>
    <t>出動件数</t>
    <rPh sb="0" eb="2">
      <t>シュツドウ</t>
    </rPh>
    <rPh sb="2" eb="4">
      <t>ケンスウ</t>
    </rPh>
    <phoneticPr fontId="6"/>
  </si>
  <si>
    <t>（％）</t>
  </si>
  <si>
    <t>（各年中）</t>
    <rPh sb="1" eb="3">
      <t>カクネン</t>
    </rPh>
    <rPh sb="3" eb="4">
      <t>チュウ</t>
    </rPh>
    <phoneticPr fontId="6"/>
  </si>
  <si>
    <t>平成29年中</t>
    <rPh sb="0" eb="2">
      <t>ヘイセイ</t>
    </rPh>
    <rPh sb="4" eb="6">
      <t>ネンチュウ</t>
    </rPh>
    <phoneticPr fontId="6"/>
  </si>
  <si>
    <t xml:space="preserve">(備考)１　「救急年報報告」により作成
　　    2　小数点第二位を四捨五入のため、合計等が一致しない場合がある。
</t>
    <rPh sb="28" eb="31">
      <t>ショウスウテン</t>
    </rPh>
    <rPh sb="31" eb="32">
      <t>ダイ</t>
    </rPh>
    <rPh sb="32" eb="34">
      <t>ニイ</t>
    </rPh>
    <rPh sb="35" eb="39">
      <t>シシャゴニュウ</t>
    </rPh>
    <rPh sb="43" eb="45">
      <t>ゴウケイ</t>
    </rPh>
    <rPh sb="45" eb="46">
      <t>トウ</t>
    </rPh>
    <rPh sb="47" eb="49">
      <t>イッチ</t>
    </rPh>
    <rPh sb="52" eb="54">
      <t>バアイ</t>
    </rPh>
    <phoneticPr fontId="6"/>
  </si>
  <si>
    <t>平成30年中</t>
    <rPh sb="0" eb="2">
      <t>ヘイセイ</t>
    </rPh>
    <rPh sb="4" eb="6">
      <t>ネンチュウ</t>
    </rPh>
    <phoneticPr fontId="6"/>
  </si>
  <si>
    <t>第2-5-2表　救急自動車による事故種別出動件数及び搬送人員</t>
    <rPh sb="0" eb="1">
      <t>ダイ</t>
    </rPh>
    <rPh sb="6" eb="7">
      <t>ヒョウ</t>
    </rPh>
    <rPh sb="8" eb="10">
      <t>キュウキュウ</t>
    </rPh>
    <rPh sb="10" eb="13">
      <t>ジドウシャ</t>
    </rPh>
    <rPh sb="16" eb="18">
      <t>ジコ</t>
    </rPh>
    <rPh sb="18" eb="20">
      <t>シュベツ</t>
    </rPh>
    <rPh sb="20" eb="22">
      <t>シュツドウ</t>
    </rPh>
    <rPh sb="22" eb="24">
      <t>ケンスウ</t>
    </rPh>
    <rPh sb="24" eb="25">
      <t>オヨ</t>
    </rPh>
    <rPh sb="26" eb="28">
      <t>ハンソウ</t>
    </rPh>
    <rPh sb="28" eb="30">
      <t>ジンイン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</si>
</sst>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0.0"/>
    <numFmt numFmtId="178" formatCode="\(\ \ \ #,##0\)"/>
    <numFmt numFmtId="179" formatCode="\(\ \ \ #,##0.0\);\(&quot;△&quot;#,##0.0\)"/>
    <numFmt numFmtId="180" formatCode="0.0%"/>
    <numFmt numFmtId="181" formatCode="0_);[Red]\(0\)"/>
    <numFmt numFmtId="182" formatCode="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5" fillId="0" borderId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9" fontId="0" fillId="0" borderId="12" xfId="0" applyNumberFormat="1" applyBorder="1" applyAlignment="1">
      <alignment vertical="center"/>
    </xf>
    <xf numFmtId="0" fontId="0" fillId="0" borderId="0" xfId="0" applyFill="1" applyAlignment="1">
      <alignment vertical="center"/>
    </xf>
    <xf numFmtId="179" fontId="0" fillId="0" borderId="18" xfId="0" applyNumberFormat="1" applyBorder="1" applyAlignment="1">
      <alignment vertical="center"/>
    </xf>
    <xf numFmtId="180" fontId="0" fillId="0" borderId="0" xfId="0" applyNumberFormat="1" applyAlignment="1">
      <alignment vertical="center"/>
    </xf>
    <xf numFmtId="176" fontId="0" fillId="0" borderId="11" xfId="0" applyNumberFormat="1" applyFon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7" xfId="0" applyNumberFormat="1" applyFill="1" applyBorder="1" applyAlignment="1">
      <alignment vertical="center"/>
    </xf>
    <xf numFmtId="179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8" fontId="0" fillId="0" borderId="11" xfId="0" applyNumberFormat="1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178" fontId="0" fillId="0" borderId="13" xfId="0" applyNumberFormat="1" applyFont="1" applyBorder="1" applyAlignment="1">
      <alignment vertical="center"/>
    </xf>
    <xf numFmtId="178" fontId="0" fillId="0" borderId="4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177" fontId="0" fillId="0" borderId="7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179" fontId="0" fillId="0" borderId="12" xfId="0" applyNumberFormat="1" applyFont="1" applyBorder="1" applyAlignment="1">
      <alignment vertical="center"/>
    </xf>
    <xf numFmtId="179" fontId="0" fillId="0" borderId="18" xfId="0" applyNumberFormat="1" applyFont="1" applyBorder="1" applyAlignment="1">
      <alignment vertical="center"/>
    </xf>
    <xf numFmtId="180" fontId="0" fillId="0" borderId="0" xfId="0" applyNumberFormat="1" applyFont="1" applyAlignment="1">
      <alignment vertical="center"/>
    </xf>
    <xf numFmtId="180" fontId="11" fillId="0" borderId="0" xfId="0" applyNumberFormat="1" applyFont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0" fillId="0" borderId="13" xfId="0" applyNumberFormat="1" applyFont="1" applyFill="1" applyBorder="1" applyAlignment="1">
      <alignment vertical="center"/>
    </xf>
    <xf numFmtId="3" fontId="0" fillId="0" borderId="4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81" fontId="0" fillId="0" borderId="10" xfId="0" applyNumberFormat="1" applyBorder="1" applyAlignment="1">
      <alignment vertical="center"/>
    </xf>
    <xf numFmtId="181" fontId="0" fillId="0" borderId="12" xfId="0" applyNumberFormat="1" applyBorder="1" applyAlignment="1">
      <alignment vertical="center"/>
    </xf>
    <xf numFmtId="182" fontId="0" fillId="0" borderId="10" xfId="0" applyNumberFormat="1" applyFont="1" applyBorder="1" applyAlignment="1">
      <alignment vertical="center"/>
    </xf>
    <xf numFmtId="182" fontId="0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0" fillId="0" borderId="1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</cellXfs>
  <cellStyles count="14">
    <cellStyle name="パーセント 2" xfId="3"/>
    <cellStyle name="パーセント 2 2" xfId="4"/>
    <cellStyle name="桁区切り 2" xfId="8"/>
    <cellStyle name="標準" xfId="0" builtinId="0"/>
    <cellStyle name="標準 2" xfId="1"/>
    <cellStyle name="標準 2 2" xfId="5"/>
    <cellStyle name="標準 2 2 2" xfId="9"/>
    <cellStyle name="標準 2 3" xfId="7"/>
    <cellStyle name="標準 2_初期心電図波形都道府県別" xfId="6"/>
    <cellStyle name="標準 3" xfId="2"/>
    <cellStyle name="標準 4" xfId="10"/>
    <cellStyle name="標準 5" xfId="11"/>
    <cellStyle name="標準 5 2" xfId="12"/>
    <cellStyle name="標準 6" xfId="1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30"/>
  <sheetViews>
    <sheetView tabSelected="1" zoomScale="80" zoomScaleNormal="80" zoomScaleSheetLayoutView="100" workbookViewId="0"/>
  </sheetViews>
  <sheetFormatPr defaultColWidth="9" defaultRowHeight="13.5" x14ac:dyDescent="0.15"/>
  <cols>
    <col min="1" max="1" width="9" style="1"/>
    <col min="2" max="2" width="9.625" style="1" customWidth="1"/>
    <col min="3" max="3" width="13.625" style="1" customWidth="1"/>
    <col min="4" max="4" width="10.125" style="1" customWidth="1"/>
    <col min="5" max="5" width="13.5" style="1" customWidth="1"/>
    <col min="6" max="6" width="7.625" style="1" customWidth="1"/>
    <col min="7" max="7" width="13.625" style="1" customWidth="1"/>
    <col min="8" max="8" width="10.125" style="1" bestFit="1" customWidth="1"/>
    <col min="9" max="16384" width="9" style="1"/>
  </cols>
  <sheetData>
    <row r="1" spans="2:9" ht="17.25" x14ac:dyDescent="0.15">
      <c r="B1" s="48" t="s">
        <v>25</v>
      </c>
      <c r="C1" s="48"/>
      <c r="D1" s="48"/>
      <c r="E1" s="48"/>
      <c r="F1" s="48"/>
      <c r="G1" s="48"/>
      <c r="H1" s="48"/>
    </row>
    <row r="2" spans="2:9" x14ac:dyDescent="0.15">
      <c r="H2" s="1" t="s">
        <v>21</v>
      </c>
      <c r="I2" s="8"/>
    </row>
    <row r="3" spans="2:9" ht="17.25" customHeight="1" x14ac:dyDescent="0.15">
      <c r="B3" s="2"/>
      <c r="C3" s="51" t="s">
        <v>22</v>
      </c>
      <c r="D3" s="52"/>
      <c r="E3" s="51" t="s">
        <v>24</v>
      </c>
      <c r="F3" s="52"/>
      <c r="G3" s="51" t="s">
        <v>17</v>
      </c>
      <c r="H3" s="52"/>
    </row>
    <row r="4" spans="2:9" ht="17.25" customHeight="1" x14ac:dyDescent="0.15">
      <c r="B4" s="32" t="s">
        <v>0</v>
      </c>
      <c r="C4" s="34" t="s">
        <v>19</v>
      </c>
      <c r="D4" s="3" t="s">
        <v>1</v>
      </c>
      <c r="E4" s="34" t="s">
        <v>19</v>
      </c>
      <c r="F4" s="3" t="s">
        <v>1</v>
      </c>
      <c r="G4" s="53" t="s">
        <v>2</v>
      </c>
      <c r="H4" s="3" t="s">
        <v>3</v>
      </c>
    </row>
    <row r="5" spans="2:9" ht="17.25" customHeight="1" x14ac:dyDescent="0.15">
      <c r="B5" s="33"/>
      <c r="C5" s="35" t="s">
        <v>18</v>
      </c>
      <c r="D5" s="4" t="s">
        <v>20</v>
      </c>
      <c r="E5" s="35" t="s">
        <v>18</v>
      </c>
      <c r="F5" s="4" t="s">
        <v>4</v>
      </c>
      <c r="G5" s="54"/>
      <c r="H5" s="4" t="s">
        <v>4</v>
      </c>
    </row>
    <row r="6" spans="2:9" ht="17.25" customHeight="1" x14ac:dyDescent="0.15">
      <c r="B6" s="49" t="s">
        <v>5</v>
      </c>
      <c r="C6" s="18">
        <v>4061989</v>
      </c>
      <c r="D6" s="12">
        <v>64</v>
      </c>
      <c r="E6" s="18">
        <v>4294924</v>
      </c>
      <c r="F6" s="23">
        <f>E6/E28*100</f>
        <v>65</v>
      </c>
      <c r="G6" s="36">
        <f t="shared" ref="G6:G29" si="0">SUM(E6-C6)</f>
        <v>232935</v>
      </c>
      <c r="H6" s="41">
        <f t="shared" ref="H6:H29" si="1">SUM((E6/C6)*100,-100)</f>
        <v>5.7</v>
      </c>
      <c r="I6" s="10"/>
    </row>
    <row r="7" spans="2:9" ht="17.25" customHeight="1" x14ac:dyDescent="0.15">
      <c r="B7" s="50"/>
      <c r="C7" s="19">
        <v>3686438</v>
      </c>
      <c r="D7" s="7">
        <v>64.3</v>
      </c>
      <c r="E7" s="19">
        <v>3891040</v>
      </c>
      <c r="F7" s="28">
        <f>E7/E29*100</f>
        <v>65.3</v>
      </c>
      <c r="G7" s="39">
        <f t="shared" si="0"/>
        <v>204602</v>
      </c>
      <c r="H7" s="42">
        <f t="shared" si="1"/>
        <v>5.6</v>
      </c>
      <c r="I7" s="10"/>
    </row>
    <row r="8" spans="2:9" ht="17.25" customHeight="1" x14ac:dyDescent="0.15">
      <c r="B8" s="56" t="s">
        <v>6</v>
      </c>
      <c r="C8" s="20">
        <v>481473</v>
      </c>
      <c r="D8" s="13">
        <v>7.6</v>
      </c>
      <c r="E8" s="20">
        <v>459977</v>
      </c>
      <c r="F8" s="25">
        <f>E8/E28*100</f>
        <v>7</v>
      </c>
      <c r="G8" s="37">
        <f>SUM(E8-C8)</f>
        <v>-21496</v>
      </c>
      <c r="H8" s="26">
        <f>SUM((E8/C8)*100,-100)</f>
        <v>-4.5</v>
      </c>
      <c r="I8" s="10"/>
    </row>
    <row r="9" spans="2:9" ht="17.25" customHeight="1" x14ac:dyDescent="0.15">
      <c r="B9" s="57"/>
      <c r="C9" s="21">
        <v>466043</v>
      </c>
      <c r="D9" s="9">
        <v>8.1</v>
      </c>
      <c r="E9" s="21">
        <v>441582</v>
      </c>
      <c r="F9" s="29">
        <f>E9/E29*100</f>
        <v>7.4</v>
      </c>
      <c r="G9" s="37">
        <f>SUM(E9-C9)</f>
        <v>-24461</v>
      </c>
      <c r="H9" s="26">
        <f>SUM((E9/C9)*100,-100)</f>
        <v>-5.2</v>
      </c>
      <c r="I9" s="10"/>
    </row>
    <row r="10" spans="2:9" ht="17.25" customHeight="1" x14ac:dyDescent="0.15">
      <c r="B10" s="56" t="s">
        <v>7</v>
      </c>
      <c r="C10" s="20">
        <v>965376</v>
      </c>
      <c r="D10" s="13">
        <v>15.2</v>
      </c>
      <c r="E10" s="20">
        <v>997804</v>
      </c>
      <c r="F10" s="25">
        <f>E10/E28*100</f>
        <v>15.1</v>
      </c>
      <c r="G10" s="38">
        <f t="shared" si="0"/>
        <v>32428</v>
      </c>
      <c r="H10" s="27">
        <f t="shared" si="1"/>
        <v>3.4</v>
      </c>
      <c r="I10" s="10"/>
    </row>
    <row r="11" spans="2:9" ht="17.25" customHeight="1" x14ac:dyDescent="0.15">
      <c r="B11" s="57"/>
      <c r="C11" s="21">
        <v>883375</v>
      </c>
      <c r="D11" s="9">
        <v>15.4</v>
      </c>
      <c r="E11" s="21">
        <v>912346</v>
      </c>
      <c r="F11" s="29">
        <f>E11/E29*100</f>
        <v>15.3</v>
      </c>
      <c r="G11" s="39">
        <f t="shared" si="0"/>
        <v>28971</v>
      </c>
      <c r="H11" s="42">
        <f t="shared" si="1"/>
        <v>3.3</v>
      </c>
      <c r="I11" s="10"/>
    </row>
    <row r="12" spans="2:9" ht="17.25" customHeight="1" x14ac:dyDescent="0.15">
      <c r="B12" s="50" t="s">
        <v>9</v>
      </c>
      <c r="C12" s="11">
        <v>52347</v>
      </c>
      <c r="D12" s="14">
        <v>0.8</v>
      </c>
      <c r="E12" s="11">
        <v>51994</v>
      </c>
      <c r="F12" s="24">
        <f>E12/E28*100</f>
        <v>0.8</v>
      </c>
      <c r="G12" s="38">
        <f t="shared" si="0"/>
        <v>-353</v>
      </c>
      <c r="H12" s="27">
        <f t="shared" si="1"/>
        <v>-0.7</v>
      </c>
      <c r="I12" s="10"/>
    </row>
    <row r="13" spans="2:9" ht="17.25" customHeight="1" x14ac:dyDescent="0.15">
      <c r="B13" s="50"/>
      <c r="C13" s="19">
        <v>35377</v>
      </c>
      <c r="D13" s="7">
        <v>0.6</v>
      </c>
      <c r="E13" s="19">
        <v>35156</v>
      </c>
      <c r="F13" s="28">
        <f>E13/E29*100</f>
        <v>0.6</v>
      </c>
      <c r="G13" s="39">
        <f t="shared" si="0"/>
        <v>-221</v>
      </c>
      <c r="H13" s="42">
        <f t="shared" si="1"/>
        <v>-0.6</v>
      </c>
      <c r="I13" s="10"/>
    </row>
    <row r="14" spans="2:9" ht="17.25" customHeight="1" x14ac:dyDescent="0.15">
      <c r="B14" s="56" t="s">
        <v>10</v>
      </c>
      <c r="C14" s="20">
        <v>53579</v>
      </c>
      <c r="D14" s="13">
        <v>0.8</v>
      </c>
      <c r="E14" s="20">
        <v>58891</v>
      </c>
      <c r="F14" s="25">
        <f>E14/E28*100</f>
        <v>0.9</v>
      </c>
      <c r="G14" s="37">
        <f t="shared" si="0"/>
        <v>5312</v>
      </c>
      <c r="H14" s="26">
        <f t="shared" si="1"/>
        <v>9.9</v>
      </c>
      <c r="I14" s="10"/>
    </row>
    <row r="15" spans="2:9" ht="17.25" customHeight="1" x14ac:dyDescent="0.15">
      <c r="B15" s="57"/>
      <c r="C15" s="21">
        <v>52189</v>
      </c>
      <c r="D15" s="9">
        <v>0.9</v>
      </c>
      <c r="E15" s="21">
        <v>57500</v>
      </c>
      <c r="F15" s="29">
        <f>E15/E29*100</f>
        <v>1</v>
      </c>
      <c r="G15" s="37">
        <f t="shared" si="0"/>
        <v>5311</v>
      </c>
      <c r="H15" s="26">
        <f t="shared" si="1"/>
        <v>10.199999999999999</v>
      </c>
      <c r="I15" s="10"/>
    </row>
    <row r="16" spans="2:9" ht="17.25" customHeight="1" x14ac:dyDescent="0.15">
      <c r="B16" s="56" t="s">
        <v>8</v>
      </c>
      <c r="C16" s="20">
        <v>33754</v>
      </c>
      <c r="D16" s="13">
        <v>0.5</v>
      </c>
      <c r="E16" s="20">
        <v>32709</v>
      </c>
      <c r="F16" s="25">
        <f>E16/E28*100</f>
        <v>0.5</v>
      </c>
      <c r="G16" s="38">
        <f t="shared" si="0"/>
        <v>-1045</v>
      </c>
      <c r="H16" s="27">
        <f t="shared" si="1"/>
        <v>-3.1</v>
      </c>
      <c r="I16" s="10"/>
    </row>
    <row r="17" spans="2:9" ht="17.25" customHeight="1" x14ac:dyDescent="0.15">
      <c r="B17" s="57"/>
      <c r="C17" s="21">
        <v>25957</v>
      </c>
      <c r="D17" s="9">
        <v>0.5</v>
      </c>
      <c r="E17" s="21">
        <v>25038</v>
      </c>
      <c r="F17" s="29">
        <f>E17/E29*100</f>
        <v>0.4</v>
      </c>
      <c r="G17" s="39">
        <f t="shared" si="0"/>
        <v>-919</v>
      </c>
      <c r="H17" s="42">
        <f t="shared" si="1"/>
        <v>-3.5</v>
      </c>
      <c r="I17" s="10"/>
    </row>
    <row r="18" spans="2:9" ht="17.25" customHeight="1" x14ac:dyDescent="0.15">
      <c r="B18" s="50" t="s">
        <v>11</v>
      </c>
      <c r="C18" s="11">
        <v>42356</v>
      </c>
      <c r="D18" s="15">
        <v>0.7</v>
      </c>
      <c r="E18" s="11">
        <v>43785</v>
      </c>
      <c r="F18" s="26">
        <f>E18/E28*100</f>
        <v>0.7</v>
      </c>
      <c r="G18" s="37">
        <f t="shared" si="0"/>
        <v>1429</v>
      </c>
      <c r="H18" s="26">
        <f t="shared" si="1"/>
        <v>3.4</v>
      </c>
      <c r="I18" s="30"/>
    </row>
    <row r="19" spans="2:9" ht="17.25" customHeight="1" x14ac:dyDescent="0.15">
      <c r="B19" s="50"/>
      <c r="C19" s="19">
        <v>41950</v>
      </c>
      <c r="D19" s="7">
        <v>0.7</v>
      </c>
      <c r="E19" s="19">
        <v>43349</v>
      </c>
      <c r="F19" s="28">
        <f>E19/E29*100</f>
        <v>0.7</v>
      </c>
      <c r="G19" s="37">
        <f t="shared" si="0"/>
        <v>1399</v>
      </c>
      <c r="H19" s="26">
        <f t="shared" si="1"/>
        <v>3.3</v>
      </c>
      <c r="I19" s="30"/>
    </row>
    <row r="20" spans="2:9" ht="17.25" customHeight="1" x14ac:dyDescent="0.15">
      <c r="B20" s="56" t="s">
        <v>12</v>
      </c>
      <c r="C20" s="20">
        <v>23169</v>
      </c>
      <c r="D20" s="16">
        <v>0.4</v>
      </c>
      <c r="E20" s="20">
        <v>22925</v>
      </c>
      <c r="F20" s="27">
        <f>E20/E28*100</f>
        <v>0.3</v>
      </c>
      <c r="G20" s="38">
        <f t="shared" si="0"/>
        <v>-244</v>
      </c>
      <c r="H20" s="27">
        <f t="shared" si="1"/>
        <v>-1.1000000000000001</v>
      </c>
      <c r="I20" s="30"/>
    </row>
    <row r="21" spans="2:9" ht="17.25" customHeight="1" x14ac:dyDescent="0.15">
      <c r="B21" s="57"/>
      <c r="C21" s="21">
        <v>5331</v>
      </c>
      <c r="D21" s="9">
        <v>0.1</v>
      </c>
      <c r="E21" s="21">
        <v>5393</v>
      </c>
      <c r="F21" s="29">
        <f>E21/E29*100</f>
        <v>0.1</v>
      </c>
      <c r="G21" s="39">
        <f t="shared" si="0"/>
        <v>62</v>
      </c>
      <c r="H21" s="42">
        <f t="shared" si="1"/>
        <v>1.2</v>
      </c>
      <c r="I21" s="30"/>
    </row>
    <row r="22" spans="2:9" ht="17.25" customHeight="1" x14ac:dyDescent="0.15">
      <c r="B22" s="50" t="s">
        <v>13</v>
      </c>
      <c r="C22" s="11">
        <v>5060</v>
      </c>
      <c r="D22" s="14">
        <v>0.1</v>
      </c>
      <c r="E22" s="11">
        <v>5249</v>
      </c>
      <c r="F22" s="24">
        <f>E22/E28*100</f>
        <v>0.1</v>
      </c>
      <c r="G22" s="37">
        <f t="shared" si="0"/>
        <v>189</v>
      </c>
      <c r="H22" s="26">
        <f t="shared" si="1"/>
        <v>3.7</v>
      </c>
      <c r="I22" s="30"/>
    </row>
    <row r="23" spans="2:9" ht="17.25" customHeight="1" x14ac:dyDescent="0.15">
      <c r="B23" s="50"/>
      <c r="C23" s="19">
        <v>2327</v>
      </c>
      <c r="D23" s="7">
        <v>0</v>
      </c>
      <c r="E23" s="19">
        <v>2318</v>
      </c>
      <c r="F23" s="28">
        <f>E23/E29*100</f>
        <v>0</v>
      </c>
      <c r="G23" s="37">
        <f t="shared" si="0"/>
        <v>-9</v>
      </c>
      <c r="H23" s="26">
        <f t="shared" si="1"/>
        <v>-0.4</v>
      </c>
      <c r="I23" s="31"/>
    </row>
    <row r="24" spans="2:9" ht="17.25" customHeight="1" x14ac:dyDescent="0.15">
      <c r="B24" s="56" t="s">
        <v>14</v>
      </c>
      <c r="C24" s="20">
        <v>755</v>
      </c>
      <c r="D24" s="13">
        <v>0</v>
      </c>
      <c r="E24" s="20">
        <v>2540</v>
      </c>
      <c r="F24" s="25">
        <f>E24/E28*100</f>
        <v>0</v>
      </c>
      <c r="G24" s="38">
        <f t="shared" si="0"/>
        <v>1785</v>
      </c>
      <c r="H24" s="27">
        <f t="shared" si="1"/>
        <v>236.4</v>
      </c>
      <c r="I24" s="30"/>
    </row>
    <row r="25" spans="2:9" ht="17.25" customHeight="1" x14ac:dyDescent="0.15">
      <c r="B25" s="57"/>
      <c r="C25" s="21">
        <v>524</v>
      </c>
      <c r="D25" s="9">
        <v>0</v>
      </c>
      <c r="E25" s="21">
        <v>1957</v>
      </c>
      <c r="F25" s="29">
        <f>E25/E29*100</f>
        <v>0</v>
      </c>
      <c r="G25" s="39">
        <f t="shared" si="0"/>
        <v>1433</v>
      </c>
      <c r="H25" s="42">
        <f t="shared" si="1"/>
        <v>273.5</v>
      </c>
      <c r="I25" s="30"/>
    </row>
    <row r="26" spans="2:9" ht="17.25" customHeight="1" x14ac:dyDescent="0.15">
      <c r="B26" s="50" t="s">
        <v>15</v>
      </c>
      <c r="C26" s="11">
        <v>622289</v>
      </c>
      <c r="D26" s="24">
        <v>9.8000000000000007</v>
      </c>
      <c r="E26" s="11">
        <v>634415</v>
      </c>
      <c r="F26" s="24">
        <f>E26/E28*100</f>
        <v>9.6</v>
      </c>
      <c r="G26" s="37">
        <f t="shared" si="0"/>
        <v>12126</v>
      </c>
      <c r="H26" s="26">
        <f t="shared" si="1"/>
        <v>1.9</v>
      </c>
      <c r="I26" s="30"/>
    </row>
    <row r="27" spans="2:9" ht="17.25" customHeight="1" x14ac:dyDescent="0.15">
      <c r="B27" s="58"/>
      <c r="C27" s="22">
        <v>536575</v>
      </c>
      <c r="D27" s="17">
        <v>9.4</v>
      </c>
      <c r="E27" s="22">
        <v>544616</v>
      </c>
      <c r="F27" s="17">
        <f>E27/E29*100</f>
        <v>9.1</v>
      </c>
      <c r="G27" s="40">
        <f t="shared" si="0"/>
        <v>8041</v>
      </c>
      <c r="H27" s="43">
        <f t="shared" si="1"/>
        <v>1.5</v>
      </c>
      <c r="I27" s="30"/>
    </row>
    <row r="28" spans="2:9" ht="17.25" customHeight="1" x14ac:dyDescent="0.15">
      <c r="B28" s="59" t="s">
        <v>16</v>
      </c>
      <c r="C28" s="5">
        <f>C6+C10+C8+C12+C14+C16+C18+C20+C22+C24+C26</f>
        <v>6342147</v>
      </c>
      <c r="D28" s="44">
        <f t="shared" ref="D28:F29" si="2">SUM(D26,D24,D22,D20,D18,D16,D14,D12,D8,D10,D6)</f>
        <v>100</v>
      </c>
      <c r="E28" s="18">
        <f t="shared" si="2"/>
        <v>6605213</v>
      </c>
      <c r="F28" s="46">
        <f t="shared" si="2"/>
        <v>100</v>
      </c>
      <c r="G28" s="36">
        <f t="shared" si="0"/>
        <v>263066</v>
      </c>
      <c r="H28" s="41">
        <f t="shared" si="1"/>
        <v>4.0999999999999996</v>
      </c>
      <c r="I28" s="10"/>
    </row>
    <row r="29" spans="2:9" ht="17.25" customHeight="1" x14ac:dyDescent="0.15">
      <c r="B29" s="60"/>
      <c r="C29" s="6">
        <f>C7+C11+C9+C13+C15+C17+C19+C21+C23+C25+C27</f>
        <v>5736086</v>
      </c>
      <c r="D29" s="45">
        <f t="shared" si="2"/>
        <v>100</v>
      </c>
      <c r="E29" s="19">
        <f t="shared" si="2"/>
        <v>5960295</v>
      </c>
      <c r="F29" s="47">
        <f t="shared" si="2"/>
        <v>100</v>
      </c>
      <c r="G29" s="37">
        <f t="shared" si="0"/>
        <v>224209</v>
      </c>
      <c r="H29" s="26">
        <f t="shared" si="1"/>
        <v>3.9</v>
      </c>
      <c r="I29" s="10"/>
    </row>
    <row r="30" spans="2:9" ht="29.25" customHeight="1" x14ac:dyDescent="0.15">
      <c r="B30" s="55" t="s">
        <v>23</v>
      </c>
      <c r="C30" s="55"/>
      <c r="D30" s="55"/>
      <c r="E30" s="55"/>
      <c r="F30" s="55"/>
      <c r="G30" s="55"/>
      <c r="H30" s="55"/>
    </row>
  </sheetData>
  <mergeCells count="18">
    <mergeCell ref="B30:H30"/>
    <mergeCell ref="B10:B11"/>
    <mergeCell ref="B8:B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1:H1"/>
    <mergeCell ref="B6:B7"/>
    <mergeCell ref="E3:F3"/>
    <mergeCell ref="C3:D3"/>
    <mergeCell ref="G3:H3"/>
    <mergeCell ref="G4:G5"/>
  </mergeCells>
  <phoneticPr fontId="6"/>
  <printOptions horizontalCentered="1" verticalCentered="1"/>
  <pageMargins left="0.78740157480314965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第2-5-2表</vt:lpstr>
      <vt:lpstr>'第2-5-2表'!Print_Area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2019-10-31T06:38:46Z</cp:lastPrinted>
  <dcterms:created xsi:type="dcterms:W3CDTF">2000-09-26T01:58:19Z</dcterms:created>
  <dcterms:modified xsi:type="dcterms:W3CDTF">2020-02-13T02:33:23Z</dcterms:modified>
</cp:coreProperties>
</file>