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rada\Desktop\03_正規化処理済（完成）\"/>
    </mc:Choice>
  </mc:AlternateContent>
  <bookViews>
    <workbookView xWindow="7635" yWindow="45" windowWidth="7680" windowHeight="7365" tabRatio="879"/>
  </bookViews>
  <sheets>
    <sheet name="資料1-1-55" sheetId="9" r:id="rId1"/>
  </sheets>
  <definedNames>
    <definedName name="_xlnm.Print_Area" localSheetId="0">'資料1-1-55'!$A$1:$Q$47</definedName>
  </definedNames>
  <calcPr calcId="191029"/>
  <customWorkbookViews>
    <customWorkbookView name="Administrator - 個人用ビュー" guid="{5700722D-00D0-4495-B7B4-CBAEFC95B69E}" mergeInterval="0" personalView="1" maximized="1" xWindow="-9" yWindow="-9" windowWidth="1938" windowHeight="1050" tabRatio="879" activeSheetId="1"/>
  </customWorkbookViews>
</workbook>
</file>

<file path=xl/calcChain.xml><?xml version="1.0" encoding="utf-8"?>
<calcChain xmlns="http://schemas.openxmlformats.org/spreadsheetml/2006/main">
  <c r="P38" i="9" l="1"/>
  <c r="M38" i="9"/>
  <c r="G34" i="9"/>
  <c r="G33" i="9"/>
  <c r="G38" i="9" s="1"/>
  <c r="G35" i="9"/>
  <c r="S16" i="9"/>
  <c r="T16" i="9"/>
  <c r="T27" i="9"/>
  <c r="U27" i="9"/>
  <c r="V27" i="9"/>
  <c r="W27" i="9"/>
  <c r="X27" i="9"/>
  <c r="Y27" i="9"/>
  <c r="Z27" i="9"/>
  <c r="AA27" i="9"/>
  <c r="AB27" i="9"/>
  <c r="AC27" i="9"/>
  <c r="AD27" i="9"/>
  <c r="AE27" i="9"/>
  <c r="AF27" i="9"/>
  <c r="AG27" i="9"/>
  <c r="AH27" i="9"/>
  <c r="AI27" i="9"/>
  <c r="S27" i="9"/>
  <c r="T21" i="9"/>
  <c r="U21" i="9"/>
  <c r="V21" i="9"/>
  <c r="W21" i="9"/>
  <c r="X21" i="9"/>
  <c r="Y21" i="9"/>
  <c r="Z21" i="9"/>
  <c r="AA21" i="9"/>
  <c r="AB21" i="9"/>
  <c r="AC21" i="9"/>
  <c r="AD21" i="9"/>
  <c r="AE21" i="9"/>
  <c r="AF21" i="9"/>
  <c r="AG21" i="9"/>
  <c r="AH21" i="9"/>
  <c r="AI21" i="9"/>
  <c r="S21" i="9"/>
  <c r="U16" i="9"/>
  <c r="V16" i="9"/>
  <c r="W16" i="9"/>
  <c r="X16" i="9"/>
  <c r="Y16" i="9"/>
  <c r="Z16" i="9"/>
  <c r="AA16" i="9"/>
  <c r="AB16" i="9"/>
  <c r="AC16" i="9"/>
  <c r="AD16" i="9"/>
  <c r="AE16" i="9"/>
  <c r="AF16" i="9"/>
  <c r="AG16" i="9"/>
  <c r="AH16" i="9"/>
  <c r="AI16" i="9"/>
  <c r="E5" i="9" l="1"/>
  <c r="E13" i="9"/>
  <c r="M37" i="9"/>
  <c r="G37" i="9"/>
  <c r="E37" i="9"/>
  <c r="M36" i="9"/>
  <c r="G36" i="9"/>
  <c r="E36" i="9"/>
  <c r="M35" i="9"/>
  <c r="M34" i="9"/>
  <c r="E34" i="9"/>
  <c r="M33" i="9"/>
  <c r="M32" i="9"/>
  <c r="G32" i="9"/>
  <c r="E32" i="9"/>
  <c r="M31" i="9"/>
  <c r="G31" i="9"/>
  <c r="E31" i="9"/>
  <c r="M30" i="9"/>
  <c r="G30" i="9"/>
  <c r="E30" i="9"/>
  <c r="M29" i="9"/>
  <c r="G29" i="9"/>
  <c r="E29" i="9"/>
  <c r="M28" i="9"/>
  <c r="G28" i="9"/>
  <c r="E28" i="9"/>
  <c r="M27" i="9"/>
  <c r="G27" i="9"/>
  <c r="E27" i="9"/>
  <c r="M26" i="9"/>
  <c r="G26" i="9"/>
  <c r="E26" i="9"/>
  <c r="M25" i="9"/>
  <c r="G25" i="9"/>
  <c r="E25" i="9"/>
  <c r="M24" i="9"/>
  <c r="G24" i="9"/>
  <c r="E24" i="9"/>
  <c r="M23" i="9"/>
  <c r="G23" i="9"/>
  <c r="E23" i="9"/>
  <c r="M22" i="9"/>
  <c r="G22" i="9"/>
  <c r="E22" i="9"/>
  <c r="M21" i="9"/>
  <c r="G21" i="9"/>
  <c r="E21" i="9"/>
  <c r="M20" i="9"/>
  <c r="G20" i="9"/>
  <c r="E20" i="9"/>
  <c r="M19" i="9"/>
  <c r="G19" i="9"/>
  <c r="E19" i="9"/>
  <c r="M18" i="9"/>
  <c r="G18" i="9"/>
  <c r="E18" i="9"/>
  <c r="M17" i="9"/>
  <c r="G17" i="9"/>
  <c r="E17" i="9"/>
  <c r="M16" i="9"/>
  <c r="G16" i="9"/>
  <c r="E16" i="9"/>
  <c r="M15" i="9"/>
  <c r="G15" i="9"/>
  <c r="E15" i="9"/>
  <c r="M14" i="9"/>
  <c r="G14" i="9"/>
  <c r="E14" i="9"/>
  <c r="M13" i="9"/>
  <c r="G13" i="9"/>
  <c r="M12" i="9"/>
  <c r="G12" i="9"/>
  <c r="E12" i="9"/>
  <c r="M11" i="9"/>
  <c r="G11" i="9"/>
  <c r="E11" i="9"/>
  <c r="M10" i="9"/>
  <c r="G10" i="9"/>
  <c r="E10" i="9"/>
  <c r="M9" i="9"/>
  <c r="G9" i="9"/>
  <c r="E9" i="9"/>
  <c r="M8" i="9"/>
  <c r="G8" i="9"/>
  <c r="E8" i="9"/>
  <c r="M7" i="9"/>
  <c r="G7" i="9"/>
  <c r="E7" i="9"/>
  <c r="M6" i="9"/>
  <c r="G6" i="9"/>
  <c r="E6" i="9"/>
  <c r="M5" i="9"/>
  <c r="G5" i="9"/>
  <c r="J5" i="9" s="1"/>
  <c r="E38" i="9" l="1"/>
  <c r="J22" i="9"/>
  <c r="J14" i="9"/>
  <c r="J25" i="9"/>
  <c r="J12" i="9"/>
  <c r="P15" i="9"/>
  <c r="P35" i="9"/>
  <c r="P8" i="9"/>
  <c r="J36" i="9"/>
  <c r="J9" i="9"/>
  <c r="J20" i="9"/>
  <c r="P28" i="9"/>
  <c r="P6" i="9"/>
  <c r="P16" i="9"/>
  <c r="P24" i="9"/>
  <c r="P32" i="9"/>
  <c r="J6" i="9"/>
  <c r="J17" i="9"/>
  <c r="J27" i="9"/>
  <c r="J30" i="9"/>
  <c r="P7" i="9"/>
  <c r="P18" i="9"/>
  <c r="P23" i="9"/>
  <c r="P31" i="9"/>
  <c r="P22" i="9"/>
  <c r="J35" i="9"/>
  <c r="P10" i="9"/>
  <c r="J26" i="9"/>
  <c r="P9" i="9"/>
  <c r="P20" i="9"/>
  <c r="P25" i="9"/>
  <c r="J28" i="9"/>
  <c r="J23" i="9"/>
  <c r="P5" i="9"/>
  <c r="J34" i="9"/>
  <c r="J37" i="9"/>
  <c r="J11" i="9"/>
  <c r="J29" i="9"/>
  <c r="P34" i="9"/>
  <c r="P37" i="9"/>
  <c r="P29" i="9"/>
  <c r="J21" i="9"/>
  <c r="J19" i="9"/>
  <c r="P21" i="9"/>
  <c r="P30" i="9"/>
  <c r="P14" i="9"/>
  <c r="J33" i="9"/>
  <c r="J8" i="9"/>
  <c r="P12" i="9"/>
  <c r="P19" i="9"/>
  <c r="J24" i="9"/>
  <c r="P36" i="9"/>
  <c r="J10" i="9"/>
  <c r="J15" i="9"/>
  <c r="P17" i="9"/>
  <c r="P26" i="9"/>
  <c r="J31" i="9"/>
  <c r="J7" i="9"/>
  <c r="P11" i="9"/>
  <c r="J16" i="9"/>
  <c r="J18" i="9"/>
  <c r="P27" i="9"/>
  <c r="J32" i="9"/>
  <c r="J13" i="9"/>
  <c r="P13" i="9"/>
  <c r="P33" i="9"/>
  <c r="J38" i="9" l="1"/>
</calcChain>
</file>

<file path=xl/comments1.xml><?xml version="1.0" encoding="utf-8"?>
<comments xmlns="http://schemas.openxmlformats.org/spreadsheetml/2006/main">
  <authors>
    <author>岡崎　真武(911329)</author>
  </authors>
  <commentList>
    <comment ref="S16" authorId="0" shapeId="0">
      <text>
        <r>
          <rPr>
            <b/>
            <sz val="9"/>
            <color indexed="81"/>
            <rFont val="MS P ゴシック"/>
            <family val="3"/>
            <charset val="128"/>
          </rPr>
          <t>岡崎　真武(911329):</t>
        </r>
        <r>
          <rPr>
            <sz val="9"/>
            <color indexed="81"/>
            <rFont val="MS P ゴシック"/>
            <family val="3"/>
            <charset val="128"/>
          </rPr>
          <t xml:space="preserve">
６項イ
衣浦東部
２１１４０
→２１１３８
</t>
        </r>
        <r>
          <rPr>
            <sz val="9"/>
            <color indexed="10"/>
            <rFont val="MS P ゴシック"/>
            <family val="3"/>
            <charset val="128"/>
          </rPr>
          <t>２件マイナス</t>
        </r>
      </text>
    </comment>
    <comment ref="U16" authorId="0" shapeId="0">
      <text>
        <r>
          <rPr>
            <b/>
            <sz val="9"/>
            <color indexed="81"/>
            <rFont val="MS P ゴシック"/>
            <family val="3"/>
            <charset val="128"/>
          </rPr>
          <t>岡崎　真武(911329):</t>
        </r>
        <r>
          <rPr>
            <sz val="9"/>
            <color indexed="81"/>
            <rFont val="MS P ゴシック"/>
            <family val="3"/>
            <charset val="128"/>
          </rPr>
          <t xml:space="preserve">
６項イ
衣浦東部
１９１２６
→１９１２４
</t>
        </r>
        <r>
          <rPr>
            <sz val="9"/>
            <color indexed="10"/>
            <rFont val="MS P ゴシック"/>
            <family val="3"/>
            <charset val="128"/>
          </rPr>
          <t xml:space="preserve">２件マイナス
</t>
        </r>
      </text>
    </comment>
    <comment ref="AA16" authorId="0" shapeId="0">
      <text>
        <r>
          <rPr>
            <b/>
            <sz val="9"/>
            <color indexed="81"/>
            <rFont val="MS P ゴシック"/>
            <family val="3"/>
            <charset val="128"/>
          </rPr>
          <t>岡崎　真武(911329):</t>
        </r>
        <r>
          <rPr>
            <sz val="9"/>
            <color indexed="81"/>
            <rFont val="MS P ゴシック"/>
            <family val="3"/>
            <charset val="128"/>
          </rPr>
          <t xml:space="preserve">
６項イ
衣浦東部
１８６０７
→１８６０５
</t>
        </r>
        <r>
          <rPr>
            <sz val="9"/>
            <color indexed="10"/>
            <rFont val="MS P ゴシック"/>
            <family val="3"/>
            <charset val="128"/>
          </rPr>
          <t>２件マイナス</t>
        </r>
      </text>
    </comment>
    <comment ref="S21" authorId="0" shapeId="0">
      <text>
        <r>
          <rPr>
            <b/>
            <sz val="9"/>
            <color indexed="81"/>
            <rFont val="MS P ゴシック"/>
            <family val="3"/>
            <charset val="128"/>
          </rPr>
          <t>岡崎　真武(911329):</t>
        </r>
        <r>
          <rPr>
            <sz val="9"/>
            <color indexed="81"/>
            <rFont val="MS P ゴシック"/>
            <family val="3"/>
            <charset val="128"/>
          </rPr>
          <t xml:space="preserve">
６項ロ
衣浦東部
３９７５３
→３９７４２
</t>
        </r>
        <r>
          <rPr>
            <sz val="9"/>
            <color indexed="10"/>
            <rFont val="MS P ゴシック"/>
            <family val="3"/>
            <charset val="128"/>
          </rPr>
          <t>１１件マイナス</t>
        </r>
      </text>
    </comment>
    <comment ref="U21" authorId="0" shapeId="0">
      <text>
        <r>
          <rPr>
            <b/>
            <sz val="9"/>
            <color indexed="81"/>
            <rFont val="MS P ゴシック"/>
            <family val="3"/>
            <charset val="128"/>
          </rPr>
          <t>岡崎　真武(911329):</t>
        </r>
        <r>
          <rPr>
            <sz val="9"/>
            <color indexed="81"/>
            <rFont val="MS P ゴシック"/>
            <family val="3"/>
            <charset val="128"/>
          </rPr>
          <t xml:space="preserve">
６項ロ
衣浦東部
３７３７３
→３７３６２
</t>
        </r>
        <r>
          <rPr>
            <sz val="9"/>
            <color indexed="10"/>
            <rFont val="MS P ゴシック"/>
            <family val="3"/>
            <charset val="128"/>
          </rPr>
          <t xml:space="preserve">１１件マイナス
</t>
        </r>
        <r>
          <rPr>
            <sz val="9"/>
            <color indexed="81"/>
            <rFont val="MS P ゴシック"/>
            <family val="3"/>
            <charset val="128"/>
          </rPr>
          <t>菊川市
３７３６２
→３７３４８</t>
        </r>
        <r>
          <rPr>
            <sz val="9"/>
            <color indexed="10"/>
            <rFont val="MS P ゴシック"/>
            <family val="3"/>
            <charset val="128"/>
          </rPr>
          <t xml:space="preserve">
１４件マイナス</t>
        </r>
      </text>
    </comment>
    <comment ref="AA21" authorId="0" shapeId="0">
      <text>
        <r>
          <rPr>
            <b/>
            <sz val="9"/>
            <color indexed="81"/>
            <rFont val="MS P ゴシック"/>
            <family val="3"/>
            <charset val="128"/>
          </rPr>
          <t>岡崎　真武(911329):</t>
        </r>
        <r>
          <rPr>
            <sz val="9"/>
            <color indexed="81"/>
            <rFont val="MS P ゴシック"/>
            <family val="3"/>
            <charset val="128"/>
          </rPr>
          <t xml:space="preserve">
６項ロ
衣浦東部
３６６４２
→３６６３１
</t>
        </r>
        <r>
          <rPr>
            <sz val="9"/>
            <color indexed="10"/>
            <rFont val="MS P ゴシック"/>
            <family val="3"/>
            <charset val="128"/>
          </rPr>
          <t>１１件マイナス</t>
        </r>
        <r>
          <rPr>
            <sz val="9"/>
            <color indexed="81"/>
            <rFont val="MS P ゴシック"/>
            <family val="3"/>
            <charset val="128"/>
          </rPr>
          <t xml:space="preserve">
菊川市
３６６３１
→３６６１７
</t>
        </r>
        <r>
          <rPr>
            <sz val="9"/>
            <color indexed="10"/>
            <rFont val="MS P ゴシック"/>
            <family val="3"/>
            <charset val="128"/>
          </rPr>
          <t>１４件マイナス</t>
        </r>
      </text>
    </comment>
    <comment ref="S27" authorId="0" shapeId="0">
      <text>
        <r>
          <rPr>
            <b/>
            <sz val="9"/>
            <color indexed="81"/>
            <rFont val="MS P ゴシック"/>
            <family val="3"/>
            <charset val="128"/>
          </rPr>
          <t>岡崎　真武(911329):</t>
        </r>
        <r>
          <rPr>
            <sz val="9"/>
            <color indexed="81"/>
            <rFont val="MS P ゴシック"/>
            <family val="3"/>
            <charset val="128"/>
          </rPr>
          <t xml:space="preserve">
６項ハ
衣浦東部
４２６８８
→４２６８５
</t>
        </r>
        <r>
          <rPr>
            <sz val="9"/>
            <color indexed="10"/>
            <rFont val="MS P ゴシック"/>
            <family val="3"/>
            <charset val="128"/>
          </rPr>
          <t>３件マイナス</t>
        </r>
      </text>
    </comment>
    <comment ref="U27" authorId="0" shapeId="0">
      <text>
        <r>
          <rPr>
            <b/>
            <sz val="9"/>
            <color indexed="81"/>
            <rFont val="MS P ゴシック"/>
            <family val="3"/>
            <charset val="128"/>
          </rPr>
          <t>岡崎　真武(911329):</t>
        </r>
        <r>
          <rPr>
            <sz val="9"/>
            <color indexed="81"/>
            <rFont val="MS P ゴシック"/>
            <family val="3"/>
            <charset val="128"/>
          </rPr>
          <t xml:space="preserve">
６項ハ
衣浦東部
４０００６
→４０００３
</t>
        </r>
        <r>
          <rPr>
            <sz val="9"/>
            <color indexed="10"/>
            <rFont val="MS P ゴシック"/>
            <family val="3"/>
            <charset val="128"/>
          </rPr>
          <t xml:space="preserve">３件マイナス
</t>
        </r>
        <r>
          <rPr>
            <sz val="9"/>
            <color indexed="81"/>
            <rFont val="MS P ゴシック"/>
            <family val="3"/>
            <charset val="128"/>
          </rPr>
          <t>菊川市
４０００３
→４０００６</t>
        </r>
        <r>
          <rPr>
            <sz val="9"/>
            <color indexed="10"/>
            <rFont val="MS P ゴシック"/>
            <family val="3"/>
            <charset val="128"/>
          </rPr>
          <t xml:space="preserve">
３件プラス</t>
        </r>
      </text>
    </comment>
    <comment ref="AA27" authorId="0" shapeId="0">
      <text>
        <r>
          <rPr>
            <b/>
            <sz val="9"/>
            <color indexed="81"/>
            <rFont val="MS P ゴシック"/>
            <family val="3"/>
            <charset val="128"/>
          </rPr>
          <t>岡崎　真武(911329):</t>
        </r>
        <r>
          <rPr>
            <sz val="9"/>
            <color indexed="81"/>
            <rFont val="MS P ゴシック"/>
            <family val="3"/>
            <charset val="128"/>
          </rPr>
          <t xml:space="preserve">
６項ハ
衣浦東部
３９１６４
→３９１６１
</t>
        </r>
        <r>
          <rPr>
            <sz val="9"/>
            <color indexed="10"/>
            <rFont val="MS P ゴシック"/>
            <family val="3"/>
            <charset val="128"/>
          </rPr>
          <t>３件マイナス</t>
        </r>
        <r>
          <rPr>
            <sz val="9"/>
            <color indexed="81"/>
            <rFont val="MS P ゴシック"/>
            <family val="3"/>
            <charset val="128"/>
          </rPr>
          <t xml:space="preserve">
菊川市
３９１６１
→３９１６４
</t>
        </r>
        <r>
          <rPr>
            <sz val="9"/>
            <color indexed="10"/>
            <rFont val="MS P ゴシック"/>
            <family val="3"/>
            <charset val="128"/>
          </rPr>
          <t>３件プラス</t>
        </r>
      </text>
    </comment>
  </commentList>
</comments>
</file>

<file path=xl/sharedStrings.xml><?xml version="1.0" encoding="utf-8"?>
<sst xmlns="http://schemas.openxmlformats.org/spreadsheetml/2006/main" count="185" uniqueCount="121">
  <si>
    <t>項目</t>
  </si>
  <si>
    <t>（</t>
  </si>
  <si>
    <t>）</t>
  </si>
  <si>
    <t>イ</t>
  </si>
  <si>
    <t>劇場等</t>
  </si>
  <si>
    <t>ロ</t>
  </si>
  <si>
    <t>公会堂等</t>
  </si>
  <si>
    <t>キャバレー等</t>
  </si>
  <si>
    <t>遊技場等</t>
  </si>
  <si>
    <t>料理店等</t>
  </si>
  <si>
    <t>百貨店等</t>
  </si>
  <si>
    <t>旅館等</t>
  </si>
  <si>
    <t>共同住宅等</t>
  </si>
  <si>
    <t>病院等</t>
  </si>
  <si>
    <t>学校</t>
  </si>
  <si>
    <t>図書館等</t>
  </si>
  <si>
    <t>特殊浴場</t>
  </si>
  <si>
    <t>一般浴場</t>
  </si>
  <si>
    <t>神社・寺院等</t>
  </si>
  <si>
    <t>工場等</t>
  </si>
  <si>
    <t>スタジオ</t>
  </si>
  <si>
    <t>駐車場等</t>
  </si>
  <si>
    <t>航空機格納庫</t>
  </si>
  <si>
    <t>倉庫</t>
  </si>
  <si>
    <t>事務所等</t>
  </si>
  <si>
    <t>地下街</t>
  </si>
  <si>
    <t>文化財</t>
  </si>
  <si>
    <t>性風俗特殊営業店舗等</t>
    <rPh sb="0" eb="3">
      <t>セイフウゾク</t>
    </rPh>
    <rPh sb="3" eb="5">
      <t>トクシュ</t>
    </rPh>
    <rPh sb="5" eb="7">
      <t>エイギョウ</t>
    </rPh>
    <rPh sb="7" eb="9">
      <t>テンポ</t>
    </rPh>
    <rPh sb="9" eb="10">
      <t>トウ</t>
    </rPh>
    <phoneticPr fontId="4"/>
  </si>
  <si>
    <t>ハ</t>
    <phoneticPr fontId="4"/>
  </si>
  <si>
    <t>停車場等</t>
    <rPh sb="3" eb="4">
      <t>トウ</t>
    </rPh>
    <phoneticPr fontId="4"/>
  </si>
  <si>
    <t>選任率(％)</t>
    <phoneticPr fontId="4"/>
  </si>
  <si>
    <t>作成率(％)</t>
    <phoneticPr fontId="4"/>
  </si>
  <si>
    <t>ニ</t>
    <phoneticPr fontId="4"/>
  </si>
  <si>
    <t>防火管理に係る消防計画を作成している防火対象物数</t>
    <rPh sb="0" eb="2">
      <t>ボウカ</t>
    </rPh>
    <rPh sb="2" eb="4">
      <t>カンリ</t>
    </rPh>
    <rPh sb="5" eb="6">
      <t>カカ</t>
    </rPh>
    <phoneticPr fontId="4"/>
  </si>
  <si>
    <t>飲食店</t>
    <phoneticPr fontId="4"/>
  </si>
  <si>
    <t>防火管理者を　　　　　　選任している　　　　　　　防火対象物数</t>
    <phoneticPr fontId="4"/>
  </si>
  <si>
    <t>防　火　管　理　　　　　　実　施　義　務　　　　　　　対　象　物　数</t>
    <phoneticPr fontId="4"/>
  </si>
  <si>
    <t>カラオケボックス等</t>
    <rPh sb="8" eb="9">
      <t>トウ</t>
    </rPh>
    <phoneticPr fontId="4"/>
  </si>
  <si>
    <t>特別養護老人ホーム等</t>
    <rPh sb="0" eb="2">
      <t>トクベツ</t>
    </rPh>
    <rPh sb="2" eb="4">
      <t>ヨウゴ</t>
    </rPh>
    <rPh sb="4" eb="6">
      <t>ロウジン</t>
    </rPh>
    <rPh sb="9" eb="10">
      <t>トウ</t>
    </rPh>
    <phoneticPr fontId="4"/>
  </si>
  <si>
    <t>老人デイサービスセンター等</t>
    <rPh sb="0" eb="2">
      <t>ロウジン</t>
    </rPh>
    <rPh sb="12" eb="13">
      <t>トウ</t>
    </rPh>
    <phoneticPr fontId="4"/>
  </si>
  <si>
    <t>幼稚園等</t>
    <rPh sb="0" eb="3">
      <t>ヨウチエン</t>
    </rPh>
    <rPh sb="3" eb="4">
      <t>トウ</t>
    </rPh>
    <phoneticPr fontId="4"/>
  </si>
  <si>
    <t>（備考）</t>
    <rPh sb="1" eb="3">
      <t>ビコウ</t>
    </rPh>
    <phoneticPr fontId="4"/>
  </si>
  <si>
    <t>2以上_完全_防火管理者1人</t>
  </si>
  <si>
    <t>2以上_完全_防火管理者2人以上_対象物数</t>
  </si>
  <si>
    <t>2以上_部分_対象物数</t>
  </si>
  <si>
    <t>単一_消防計画届出済</t>
  </si>
  <si>
    <t>2以上_完全_消防計画_全体</t>
  </si>
  <si>
    <t>第8条該当対象物</t>
  </si>
  <si>
    <t>単一_管理者届出済</t>
  </si>
  <si>
    <t>　全国の防火管理実施状況</t>
    <phoneticPr fontId="1"/>
  </si>
  <si>
    <t>2以上_部分_消防計画_一部</t>
  </si>
  <si>
    <t/>
  </si>
  <si>
    <t>2以上_部分_管理者数</t>
  </si>
  <si>
    <t>16(1)</t>
    <phoneticPr fontId="13"/>
  </si>
  <si>
    <t>17(1)</t>
    <phoneticPr fontId="13"/>
  </si>
  <si>
    <t>16(3)</t>
    <phoneticPr fontId="13"/>
  </si>
  <si>
    <t>16(8)</t>
    <phoneticPr fontId="13"/>
  </si>
  <si>
    <t>16(10)</t>
    <phoneticPr fontId="13"/>
  </si>
  <si>
    <t>17(3)</t>
    <phoneticPr fontId="13"/>
  </si>
  <si>
    <t>17(8)</t>
    <phoneticPr fontId="13"/>
  </si>
  <si>
    <t>17(10)</t>
    <phoneticPr fontId="13"/>
  </si>
  <si>
    <t>16(5)</t>
    <phoneticPr fontId="13"/>
  </si>
  <si>
    <t>16(16)</t>
    <phoneticPr fontId="13"/>
  </si>
  <si>
    <t>17(5)</t>
    <phoneticPr fontId="13"/>
  </si>
  <si>
    <t>17(14)</t>
    <phoneticPr fontId="13"/>
  </si>
  <si>
    <t>16(20)</t>
    <phoneticPr fontId="13"/>
  </si>
  <si>
    <t>16(26)</t>
    <phoneticPr fontId="13"/>
  </si>
  <si>
    <t>17(20)</t>
    <phoneticPr fontId="13"/>
  </si>
  <si>
    <t>17(22)</t>
    <phoneticPr fontId="13"/>
  </si>
  <si>
    <t>(一)</t>
    <phoneticPr fontId="13"/>
  </si>
  <si>
    <t>(二)</t>
    <phoneticPr fontId="13"/>
  </si>
  <si>
    <t>(三)</t>
    <phoneticPr fontId="13"/>
  </si>
  <si>
    <t>(四)</t>
    <phoneticPr fontId="13"/>
  </si>
  <si>
    <t>(五)</t>
    <phoneticPr fontId="13"/>
  </si>
  <si>
    <t>(六)</t>
    <phoneticPr fontId="13"/>
  </si>
  <si>
    <t>(七)</t>
    <phoneticPr fontId="13"/>
  </si>
  <si>
    <t>(八)</t>
    <phoneticPr fontId="13"/>
  </si>
  <si>
    <t>(九)</t>
    <phoneticPr fontId="13"/>
  </si>
  <si>
    <t>(十)</t>
    <phoneticPr fontId="13"/>
  </si>
  <si>
    <t>(十一)</t>
    <phoneticPr fontId="13"/>
  </si>
  <si>
    <t>(十二)</t>
    <phoneticPr fontId="13"/>
  </si>
  <si>
    <t>(十三)</t>
    <phoneticPr fontId="13"/>
  </si>
  <si>
    <t>(十四)</t>
    <phoneticPr fontId="13"/>
  </si>
  <si>
    <t>(十五)</t>
    <phoneticPr fontId="13"/>
  </si>
  <si>
    <t>(十六)</t>
    <phoneticPr fontId="13"/>
  </si>
  <si>
    <t>(十六の二)</t>
    <phoneticPr fontId="13"/>
  </si>
  <si>
    <t>(十七)</t>
    <phoneticPr fontId="13"/>
  </si>
  <si>
    <t>特定複合用途防火対象物</t>
    <phoneticPr fontId="4"/>
  </si>
  <si>
    <t>非特定複合用途防火対象物</t>
    <phoneticPr fontId="4"/>
  </si>
  <si>
    <t xml:space="preserve">       合    計</t>
    <rPh sb="7" eb="8">
      <t>ゴウ</t>
    </rPh>
    <phoneticPr fontId="4"/>
  </si>
  <si>
    <t>17（18）</t>
    <phoneticPr fontId="13"/>
  </si>
  <si>
    <t>6イ</t>
    <phoneticPr fontId="13"/>
  </si>
  <si>
    <t>6ロ</t>
    <phoneticPr fontId="13"/>
  </si>
  <si>
    <t>6ハ</t>
    <phoneticPr fontId="13"/>
  </si>
  <si>
    <t>１イ</t>
    <phoneticPr fontId="13"/>
  </si>
  <si>
    <t>１ロ</t>
    <phoneticPr fontId="13"/>
  </si>
  <si>
    <t>２イ</t>
    <phoneticPr fontId="13"/>
  </si>
  <si>
    <t>２ロ</t>
    <phoneticPr fontId="13"/>
  </si>
  <si>
    <t>２ハ</t>
    <phoneticPr fontId="13"/>
  </si>
  <si>
    <t>２ニ</t>
    <phoneticPr fontId="13"/>
  </si>
  <si>
    <t>３イ</t>
    <phoneticPr fontId="13"/>
  </si>
  <si>
    <t>３ロ</t>
    <phoneticPr fontId="13"/>
  </si>
  <si>
    <t>５イ</t>
    <phoneticPr fontId="13"/>
  </si>
  <si>
    <t>５ロ</t>
    <phoneticPr fontId="13"/>
  </si>
  <si>
    <t>⑴</t>
    <phoneticPr fontId="13"/>
  </si>
  <si>
    <t>⑵</t>
    <phoneticPr fontId="13"/>
  </si>
  <si>
    <t>⑶</t>
    <phoneticPr fontId="13"/>
  </si>
  <si>
    <t>⑷</t>
    <phoneticPr fontId="13"/>
  </si>
  <si>
    <t>⑸</t>
    <phoneticPr fontId="13"/>
  </si>
  <si>
    <t>６ニ</t>
    <phoneticPr fontId="13"/>
  </si>
  <si>
    <t>９イ</t>
    <phoneticPr fontId="13"/>
  </si>
  <si>
    <t>９ロ</t>
    <phoneticPr fontId="13"/>
  </si>
  <si>
    <t>１２イ</t>
    <phoneticPr fontId="13"/>
  </si>
  <si>
    <t>１２ロ</t>
    <phoneticPr fontId="13"/>
  </si>
  <si>
    <t>１３イ</t>
    <phoneticPr fontId="13"/>
  </si>
  <si>
    <t>１３ロ</t>
    <phoneticPr fontId="13"/>
  </si>
  <si>
    <t>16ｲ</t>
    <phoneticPr fontId="13"/>
  </si>
  <si>
    <t>16ロ</t>
    <phoneticPr fontId="13"/>
  </si>
  <si>
    <t>１６の２</t>
    <phoneticPr fontId="13"/>
  </si>
  <si>
    <t>（令和３年３月31日現在）</t>
    <rPh sb="1" eb="3">
      <t>レイワ</t>
    </rPh>
    <phoneticPr fontId="4"/>
  </si>
  <si>
    <t>資料1-1-55</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</si>
</sst>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_ "/>
    <numFmt numFmtId="179" formatCode="#,##0_);[Red]\(#,##0\)"/>
    <numFmt numFmtId="180" formatCode="0.0_);[Red]\(0.0\)"/>
  </numFmts>
  <fonts count="22">
    <font>
      <sz val="11"/>
      <name val="ＭＳ 明朝"/>
      <family val="1"/>
      <charset val="128"/>
    </font>
    <font>
      <sz val="11"/>
      <name val="ＭＳ Ｐゴシック"/>
      <family val="3"/>
      <charset val="128"/>
    </font>
    <font>
      <sz val="10"/>
      <name val="ＭＳ Ｐゴシック"/>
      <family val="3"/>
      <charset val="128"/>
    </font>
    <font>
      <sz val="9"/>
      <name val="ＭＳ Ｐゴシック"/>
      <family val="3"/>
      <charset val="128"/>
    </font>
    <font>
      <sz val="6"/>
      <name val="ＭＳ Ｐ明朝"/>
      <family val="1"/>
      <charset val="128"/>
    </font>
    <font>
      <b/>
      <sz val="11"/>
      <name val="ＭＳ Ｐゴシック"/>
      <family val="3"/>
      <charset val="128"/>
    </font>
    <font>
      <b/>
      <sz val="11"/>
      <color indexed="10"/>
      <name val="ＭＳ 明朝"/>
      <family val="1"/>
      <charset val="128"/>
    </font>
    <font>
      <sz val="11"/>
      <color indexed="10"/>
      <name val="ＭＳ 明朝"/>
      <family val="1"/>
      <charset val="128"/>
    </font>
    <font>
      <sz val="11"/>
      <color indexed="10"/>
      <name val="ＭＳ Ｐゴシック"/>
      <family val="3"/>
      <charset val="128"/>
    </font>
    <font>
      <sz val="10"/>
      <name val="Arial"/>
      <family val="2"/>
    </font>
    <font>
      <sz val="11"/>
      <name val="ＭＳ ゴシック"/>
      <family val="3"/>
      <charset val="128"/>
    </font>
    <font>
      <sz val="9"/>
      <color indexed="10"/>
      <name val="ＭＳ Ｐゴシック"/>
      <family val="3"/>
      <charset val="128"/>
    </font>
    <font>
      <sz val="11"/>
      <name val="ＭＳ 明朝"/>
      <family val="1"/>
      <charset val="128"/>
    </font>
    <font>
      <sz val="6"/>
      <name val="ＭＳ 明朝"/>
      <family val="1"/>
      <charset val="128"/>
    </font>
    <font>
      <b/>
      <sz val="9"/>
      <color indexed="81"/>
      <name val="MS P ゴシック"/>
      <family val="3"/>
      <charset val="128"/>
    </font>
    <font>
      <sz val="9"/>
      <color indexed="81"/>
      <name val="MS P ゴシック"/>
      <family val="3"/>
      <charset val="128"/>
    </font>
    <font>
      <sz val="9"/>
      <color indexed="10"/>
      <name val="MS P ゴシック"/>
      <family val="3"/>
      <charset val="128"/>
    </font>
    <font>
      <sz val="11"/>
      <color rgb="FFFF0000"/>
      <name val="ＭＳ 明朝"/>
      <family val="1"/>
      <charset val="128"/>
    </font>
    <font>
      <sz val="11"/>
      <color rgb="FFFF0000"/>
      <name val="ＭＳ ゴシック"/>
      <family val="3"/>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top style="thin">
        <color indexed="64"/>
      </top>
      <bottom style="dotted">
        <color rgb="FFFF0000"/>
      </bottom>
      <diagonal/>
    </border>
    <border>
      <left/>
      <right/>
      <top style="thin">
        <color theme="1"/>
      </top>
      <bottom/>
      <diagonal/>
    </border>
    <border>
      <left style="thin">
        <color auto="1"/>
      </left>
      <right style="thin">
        <color auto="1"/>
      </right>
      <top/>
      <bottom/>
      <diagonal/>
    </border>
    <border>
      <left style="thin">
        <color auto="1"/>
      </left>
      <right style="thin">
        <color auto="1"/>
      </right>
      <top style="thin">
        <color theme="1"/>
      </top>
      <bottom/>
      <diagonal/>
    </border>
    <border>
      <left style="thin">
        <color indexed="64"/>
      </left>
      <right style="thin">
        <color auto="1"/>
      </right>
      <top/>
      <bottom style="thin">
        <color theme="1"/>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right style="thin">
        <color indexed="8"/>
      </right>
      <top style="thin">
        <color indexed="8"/>
      </top>
      <bottom style="thin">
        <color indexed="8"/>
      </bottom>
      <diagonal style="thin">
        <color indexed="8"/>
      </diagonal>
    </border>
    <border diagonalUp="1" diagonalDown="1">
      <left style="thin">
        <color indexed="64"/>
      </left>
      <right style="thin">
        <color indexed="64"/>
      </right>
      <top style="thin">
        <color indexed="8"/>
      </top>
      <bottom style="thin">
        <color indexed="8"/>
      </bottom>
      <diagonal style="thin">
        <color indexed="8"/>
      </diagonal>
    </border>
    <border diagonalUp="1" diagonalDown="1">
      <left style="thin">
        <color indexed="8"/>
      </left>
      <right style="thin">
        <color indexed="64"/>
      </right>
      <top style="thin">
        <color indexed="64"/>
      </top>
      <bottom style="thin">
        <color indexed="8"/>
      </bottom>
      <diagonal style="thin">
        <color indexed="8"/>
      </diagonal>
    </border>
    <border diagonalUp="1" diagonalDown="1">
      <left style="thin">
        <color indexed="64"/>
      </left>
      <right style="thin">
        <color indexed="64"/>
      </right>
      <top style="thin">
        <color indexed="8"/>
      </top>
      <bottom style="thin">
        <color indexed="8"/>
      </bottom>
      <diagonal style="thin">
        <color indexed="64"/>
      </diagonal>
    </border>
    <border diagonalUp="1" diagonalDown="1">
      <left style="thin">
        <color indexed="8"/>
      </left>
      <right style="thin">
        <color indexed="64"/>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diagonal/>
    </border>
    <border diagonalUp="1" diagonalDown="1">
      <left style="thin">
        <color indexed="8"/>
      </left>
      <right style="thin">
        <color indexed="64"/>
      </right>
      <top style="thin">
        <color indexed="8"/>
      </top>
      <bottom style="thin">
        <color indexed="64"/>
      </bottom>
      <diagonal style="thin">
        <color indexed="8"/>
      </diagonal>
    </border>
    <border diagonalUp="1" diagonalDown="1">
      <left style="thin">
        <color indexed="8"/>
      </left>
      <right style="thin">
        <color indexed="64"/>
      </right>
      <top style="thin">
        <color indexed="64"/>
      </top>
      <bottom style="thin">
        <color indexed="64"/>
      </bottom>
      <diagonal style="thin">
        <color indexed="8"/>
      </diagonal>
    </border>
    <border diagonalUp="1" diagonalDown="1">
      <left style="thin">
        <color indexed="64"/>
      </left>
      <right style="thin">
        <color indexed="8"/>
      </right>
      <top style="thin">
        <color indexed="8"/>
      </top>
      <bottom style="thin">
        <color indexed="8"/>
      </bottom>
      <diagonal style="thin">
        <color indexed="64"/>
      </diagonal>
    </border>
    <border diagonalUp="1" diagonalDown="1">
      <left style="thin">
        <color indexed="64"/>
      </left>
      <right style="thin">
        <color indexed="8"/>
      </right>
      <top style="thin">
        <color indexed="8"/>
      </top>
      <bottom style="thin">
        <color indexed="64"/>
      </bottom>
      <diagonal style="thin">
        <color indexed="64"/>
      </diagonal>
    </border>
    <border diagonalUp="1" diagonalDown="1">
      <left style="thin">
        <color indexed="64"/>
      </left>
      <right style="thin">
        <color indexed="8"/>
      </right>
      <top style="thin">
        <color indexed="64"/>
      </top>
      <bottom style="thin">
        <color indexed="64"/>
      </bottom>
      <diagonal style="thin">
        <color indexed="64"/>
      </diagonal>
    </border>
    <border diagonalUp="1" diagonalDown="1">
      <left style="thin">
        <color indexed="64"/>
      </left>
      <right style="thin">
        <color indexed="8"/>
      </right>
      <top style="thin">
        <color indexed="64"/>
      </top>
      <bottom style="thin">
        <color indexed="8"/>
      </bottom>
      <diagonal style="thin">
        <color indexed="64"/>
      </diagonal>
    </border>
  </borders>
  <cellStyleXfs count="79">
    <xf numFmtId="0" fontId="0" fillId="0" borderId="0"/>
    <xf numFmtId="9" fontId="12"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cellStyleXfs>
  <cellXfs count="181">
    <xf numFmtId="0" fontId="0" fillId="0" borderId="0" xfId="0"/>
    <xf numFmtId="0" fontId="1" fillId="0" borderId="0" xfId="78" applyAlignment="1">
      <alignment vertical="center"/>
    </xf>
    <xf numFmtId="176" fontId="1" fillId="0" borderId="0" xfId="78" applyNumberFormat="1" applyAlignment="1">
      <alignment vertical="center"/>
    </xf>
    <xf numFmtId="0" fontId="1" fillId="0" borderId="0" xfId="78" applyAlignment="1">
      <alignment horizontal="center" vertical="center"/>
    </xf>
    <xf numFmtId="176" fontId="8" fillId="0" borderId="0" xfId="78" applyNumberFormat="1" applyFont="1" applyBorder="1" applyAlignment="1">
      <alignment vertical="center"/>
    </xf>
    <xf numFmtId="0" fontId="8" fillId="0" borderId="0" xfId="78" applyFont="1" applyBorder="1" applyAlignment="1">
      <alignment vertical="center"/>
    </xf>
    <xf numFmtId="178" fontId="8" fillId="0" borderId="0" xfId="78" applyNumberFormat="1" applyFont="1" applyBorder="1" applyAlignment="1">
      <alignment vertical="center"/>
    </xf>
    <xf numFmtId="177" fontId="8" fillId="0" borderId="0" xfId="78" applyNumberFormat="1" applyFont="1" applyBorder="1" applyAlignment="1">
      <alignment vertical="center"/>
    </xf>
    <xf numFmtId="0" fontId="2" fillId="0" borderId="0" xfId="78" applyFont="1" applyAlignment="1">
      <alignment vertical="center"/>
    </xf>
    <xf numFmtId="0" fontId="0" fillId="2" borderId="0" xfId="0" applyFill="1" applyAlignment="1">
      <alignment vertical="center"/>
    </xf>
    <xf numFmtId="0" fontId="0" fillId="0" borderId="0" xfId="0" applyAlignment="1">
      <alignment vertical="center"/>
    </xf>
    <xf numFmtId="179" fontId="0" fillId="0" borderId="0" xfId="0" applyNumberFormat="1" applyAlignment="1">
      <alignment vertical="center"/>
    </xf>
    <xf numFmtId="0" fontId="1" fillId="0" borderId="0" xfId="78" applyBorder="1" applyAlignment="1">
      <alignment vertical="center" wrapText="1"/>
    </xf>
    <xf numFmtId="0" fontId="2" fillId="0" borderId="0" xfId="78" applyFont="1" applyBorder="1" applyAlignment="1">
      <alignment vertical="center"/>
    </xf>
    <xf numFmtId="0" fontId="5" fillId="0" borderId="0" xfId="78" applyFont="1" applyAlignment="1">
      <alignment vertical="center"/>
    </xf>
    <xf numFmtId="0" fontId="1" fillId="0" borderId="0" xfId="78" applyFont="1" applyBorder="1" applyAlignment="1">
      <alignment vertical="center"/>
    </xf>
    <xf numFmtId="176" fontId="8" fillId="0" borderId="0" xfId="78" applyNumberFormat="1" applyFont="1" applyBorder="1" applyAlignment="1">
      <alignment vertical="center" shrinkToFit="1"/>
    </xf>
    <xf numFmtId="0" fontId="11" fillId="0" borderId="0" xfId="78" applyFont="1" applyBorder="1" applyAlignment="1">
      <alignment vertical="center"/>
    </xf>
    <xf numFmtId="0" fontId="2" fillId="0" borderId="0" xfId="78" applyFont="1" applyAlignment="1">
      <alignment vertical="top"/>
    </xf>
    <xf numFmtId="0" fontId="1" fillId="3" borderId="0" xfId="78"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0" fontId="0" fillId="0" borderId="0" xfId="0" applyFill="1" applyAlignment="1">
      <alignment horizontal="center" vertical="center"/>
    </xf>
    <xf numFmtId="0" fontId="1" fillId="0" borderId="0" xfId="78" applyFill="1" applyAlignment="1">
      <alignment vertical="center"/>
    </xf>
    <xf numFmtId="0" fontId="0" fillId="0" borderId="0" xfId="0" applyFill="1" applyAlignment="1">
      <alignment vertical="center"/>
    </xf>
    <xf numFmtId="179" fontId="0" fillId="0" borderId="0" xfId="0" applyNumberFormat="1" applyFill="1" applyAlignment="1">
      <alignment vertical="center"/>
    </xf>
    <xf numFmtId="0" fontId="0" fillId="0" borderId="0" xfId="0" applyFont="1" applyFill="1" applyAlignment="1">
      <alignment vertical="center"/>
    </xf>
    <xf numFmtId="0" fontId="6" fillId="0" borderId="0" xfId="0" applyFont="1" applyFill="1" applyAlignment="1">
      <alignment vertical="center"/>
    </xf>
    <xf numFmtId="176" fontId="7" fillId="0" borderId="0" xfId="0" applyNumberFormat="1" applyFont="1" applyFill="1" applyBorder="1" applyAlignment="1">
      <alignment vertical="center"/>
    </xf>
    <xf numFmtId="0" fontId="1" fillId="4" borderId="5" xfId="78" applyFill="1" applyBorder="1" applyAlignment="1">
      <alignment vertical="center"/>
    </xf>
    <xf numFmtId="0" fontId="1" fillId="4" borderId="4" xfId="78" applyFill="1" applyBorder="1" applyAlignment="1">
      <alignment horizontal="center" vertical="center"/>
    </xf>
    <xf numFmtId="0" fontId="1" fillId="4" borderId="4" xfId="78" applyFill="1" applyBorder="1" applyAlignment="1">
      <alignment vertical="center"/>
    </xf>
    <xf numFmtId="0" fontId="1" fillId="4" borderId="8" xfId="78" applyFill="1" applyBorder="1" applyAlignment="1">
      <alignment horizontal="right" vertical="center"/>
    </xf>
    <xf numFmtId="0" fontId="3" fillId="4" borderId="5" xfId="78" applyFont="1" applyFill="1" applyBorder="1" applyAlignment="1">
      <alignment horizontal="distributed" vertical="center" wrapText="1"/>
    </xf>
    <xf numFmtId="0" fontId="1" fillId="4" borderId="8" xfId="78" applyFill="1" applyBorder="1" applyAlignment="1">
      <alignment vertical="center"/>
    </xf>
    <xf numFmtId="0" fontId="1" fillId="4" borderId="6" xfId="78" applyFont="1" applyFill="1" applyBorder="1" applyAlignment="1">
      <alignment vertical="center"/>
    </xf>
    <xf numFmtId="0" fontId="1" fillId="4" borderId="1" xfId="78" applyFill="1" applyBorder="1" applyAlignment="1">
      <alignment horizontal="center" vertical="center"/>
    </xf>
    <xf numFmtId="0" fontId="1" fillId="4" borderId="1" xfId="78" applyFill="1" applyBorder="1" applyAlignment="1">
      <alignment vertical="center"/>
    </xf>
    <xf numFmtId="0" fontId="1" fillId="4" borderId="7" xfId="78" applyFill="1" applyBorder="1" applyAlignment="1">
      <alignment vertical="center"/>
    </xf>
    <xf numFmtId="0" fontId="3" fillId="4" borderId="6" xfId="78" applyFont="1" applyFill="1" applyBorder="1" applyAlignment="1">
      <alignment horizontal="distributed" vertical="center" wrapText="1"/>
    </xf>
    <xf numFmtId="0" fontId="1" fillId="4" borderId="6" xfId="78" applyFill="1" applyBorder="1" applyAlignment="1">
      <alignment vertical="center"/>
    </xf>
    <xf numFmtId="0" fontId="1" fillId="5" borderId="0" xfId="78" applyFill="1" applyBorder="1" applyAlignment="1">
      <alignment vertical="center"/>
    </xf>
    <xf numFmtId="0" fontId="1" fillId="5" borderId="1" xfId="78" applyFill="1" applyBorder="1" applyAlignment="1">
      <alignment vertical="center"/>
    </xf>
    <xf numFmtId="0" fontId="1" fillId="5" borderId="18" xfId="78" applyFill="1" applyBorder="1" applyAlignment="1">
      <alignment vertical="center"/>
    </xf>
    <xf numFmtId="0" fontId="1" fillId="5" borderId="6" xfId="78" applyFont="1" applyFill="1" applyBorder="1" applyAlignment="1">
      <alignment horizontal="center" vertical="center" wrapText="1"/>
    </xf>
    <xf numFmtId="0" fontId="1" fillId="6" borderId="3" xfId="78" applyFill="1" applyBorder="1" applyAlignment="1">
      <alignment vertical="center"/>
    </xf>
    <xf numFmtId="0" fontId="1" fillId="6" borderId="2" xfId="78" applyFill="1" applyBorder="1" applyAlignment="1">
      <alignment horizontal="center" vertical="center"/>
    </xf>
    <xf numFmtId="0" fontId="1" fillId="5" borderId="11" xfId="78" applyFill="1" applyBorder="1" applyAlignment="1">
      <alignment horizontal="center" vertical="center"/>
    </xf>
    <xf numFmtId="0" fontId="1" fillId="5" borderId="2" xfId="78" applyFill="1" applyBorder="1" applyAlignment="1">
      <alignment vertical="center"/>
    </xf>
    <xf numFmtId="0" fontId="1" fillId="5" borderId="9" xfId="78" applyFill="1" applyBorder="1" applyAlignment="1">
      <alignment horizontal="distributed" vertical="center" wrapText="1"/>
    </xf>
    <xf numFmtId="0" fontId="1" fillId="5" borderId="11" xfId="78" applyFont="1" applyFill="1" applyBorder="1" applyAlignment="1">
      <alignment horizontal="center" vertical="center"/>
    </xf>
    <xf numFmtId="0" fontId="1" fillId="5" borderId="9" xfId="78" applyFont="1" applyFill="1" applyBorder="1" applyAlignment="1">
      <alignment horizontal="distributed" vertical="center" wrapText="1"/>
    </xf>
    <xf numFmtId="0" fontId="0" fillId="7" borderId="11" xfId="0" applyFill="1" applyBorder="1" applyAlignment="1">
      <alignment horizontal="right" vertical="center"/>
    </xf>
    <xf numFmtId="0" fontId="10" fillId="7" borderId="11" xfId="0" applyFont="1" applyFill="1" applyBorder="1" applyAlignment="1">
      <alignment horizontal="right" vertical="center" wrapText="1"/>
    </xf>
    <xf numFmtId="0" fontId="0" fillId="7" borderId="11" xfId="0" applyFill="1" applyBorder="1" applyAlignment="1">
      <alignment horizontal="right" vertical="center" wrapText="1"/>
    </xf>
    <xf numFmtId="0" fontId="0" fillId="7" borderId="3" xfId="0" applyFill="1" applyBorder="1" applyAlignment="1">
      <alignment horizontal="right" vertical="center"/>
    </xf>
    <xf numFmtId="0" fontId="0" fillId="7" borderId="3" xfId="0" applyFill="1" applyBorder="1" applyAlignment="1">
      <alignment horizontal="right" vertical="center" wrapText="1"/>
    </xf>
    <xf numFmtId="0" fontId="17" fillId="7" borderId="11" xfId="0" applyFont="1" applyFill="1" applyBorder="1" applyAlignment="1">
      <alignment horizontal="right" vertical="center" wrapText="1"/>
    </xf>
    <xf numFmtId="0" fontId="17" fillId="7" borderId="11" xfId="0" applyFont="1" applyFill="1" applyBorder="1" applyAlignment="1">
      <alignment horizontal="right" vertical="center"/>
    </xf>
    <xf numFmtId="0" fontId="17" fillId="0" borderId="0" xfId="0" applyFont="1" applyFill="1" applyAlignment="1">
      <alignment vertical="center"/>
    </xf>
    <xf numFmtId="0" fontId="3" fillId="4" borderId="4"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5" borderId="16" xfId="78" applyFill="1" applyBorder="1" applyAlignment="1">
      <alignment horizontal="center" vertical="center"/>
    </xf>
    <xf numFmtId="0" fontId="1" fillId="5" borderId="7" xfId="78" applyFill="1" applyBorder="1" applyAlignment="1">
      <alignment horizontal="distributed" vertical="center" wrapText="1"/>
    </xf>
    <xf numFmtId="0" fontId="1" fillId="5" borderId="6" xfId="78" applyFill="1" applyBorder="1" applyAlignment="1">
      <alignment horizontal="center" vertical="center"/>
    </xf>
    <xf numFmtId="0" fontId="1" fillId="5" borderId="12" xfId="78" applyFill="1" applyBorder="1" applyAlignment="1">
      <alignment horizontal="center" vertical="center" wrapText="1"/>
    </xf>
    <xf numFmtId="0" fontId="1" fillId="5" borderId="6" xfId="78" applyFill="1" applyBorder="1" applyAlignment="1">
      <alignment horizontal="center" vertical="center" wrapText="1"/>
    </xf>
    <xf numFmtId="0" fontId="1" fillId="0" borderId="0" xfId="78" applyBorder="1" applyAlignment="1">
      <alignment horizontal="center" vertical="center"/>
    </xf>
    <xf numFmtId="0" fontId="1" fillId="0" borderId="0" xfId="78" applyBorder="1" applyAlignment="1">
      <alignment vertical="center"/>
    </xf>
    <xf numFmtId="0" fontId="0" fillId="0" borderId="0" xfId="0" applyAlignment="1">
      <alignment horizontal="center" vertical="center"/>
    </xf>
    <xf numFmtId="0" fontId="10" fillId="0" borderId="14" xfId="11" applyNumberFormat="1" applyFont="1" applyBorder="1" applyAlignment="1">
      <alignment horizontal="right"/>
    </xf>
    <xf numFmtId="0" fontId="10" fillId="0" borderId="15" xfId="11" applyNumberFormat="1" applyFont="1" applyBorder="1" applyAlignment="1">
      <alignment horizontal="right"/>
    </xf>
    <xf numFmtId="0" fontId="7"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Alignment="1">
      <alignment vertical="center"/>
    </xf>
    <xf numFmtId="0" fontId="17" fillId="0" borderId="0" xfId="0" applyNumberFormat="1" applyFont="1" applyFill="1" applyBorder="1" applyAlignment="1">
      <alignment vertical="center"/>
    </xf>
    <xf numFmtId="3" fontId="10" fillId="7" borderId="22" xfId="11" applyNumberFormat="1" applyFont="1" applyFill="1" applyBorder="1" applyAlignment="1">
      <alignment horizontal="right"/>
    </xf>
    <xf numFmtId="179" fontId="10" fillId="7" borderId="23" xfId="11" applyNumberFormat="1" applyFont="1" applyFill="1" applyBorder="1" applyAlignment="1">
      <alignment horizontal="right"/>
    </xf>
    <xf numFmtId="179" fontId="10" fillId="7" borderId="22" xfId="11" applyNumberFormat="1" applyFont="1" applyFill="1" applyBorder="1" applyAlignment="1">
      <alignment horizontal="right"/>
    </xf>
    <xf numFmtId="179" fontId="0" fillId="7" borderId="24" xfId="0" applyNumberFormat="1" applyFill="1" applyBorder="1" applyAlignment="1">
      <alignment horizontal="right" vertical="center"/>
    </xf>
    <xf numFmtId="179" fontId="0" fillId="7" borderId="25" xfId="0" applyNumberFormat="1" applyFill="1" applyBorder="1" applyAlignment="1">
      <alignment horizontal="right"/>
    </xf>
    <xf numFmtId="179" fontId="0" fillId="7" borderId="26" xfId="0" applyNumberFormat="1" applyFill="1" applyBorder="1" applyAlignment="1">
      <alignment horizontal="right" vertical="center"/>
    </xf>
    <xf numFmtId="0" fontId="10" fillId="7" borderId="27" xfId="11" applyNumberFormat="1" applyFont="1" applyFill="1" applyBorder="1" applyAlignment="1">
      <alignment horizontal="right"/>
    </xf>
    <xf numFmtId="0" fontId="10" fillId="7" borderId="26" xfId="11" applyNumberFormat="1" applyFont="1" applyFill="1" applyBorder="1" applyAlignment="1">
      <alignment horizontal="right"/>
    </xf>
    <xf numFmtId="0" fontId="10" fillId="0" borderId="28" xfId="11" applyNumberFormat="1" applyFont="1" applyBorder="1" applyAlignment="1">
      <alignment horizontal="right"/>
    </xf>
    <xf numFmtId="0" fontId="17" fillId="7" borderId="30" xfId="0" applyFont="1" applyFill="1" applyBorder="1" applyAlignment="1">
      <alignment horizontal="right" vertical="center"/>
    </xf>
    <xf numFmtId="0" fontId="17" fillId="7" borderId="31" xfId="0" applyFont="1" applyFill="1" applyBorder="1" applyAlignment="1">
      <alignment horizontal="right" vertical="center"/>
    </xf>
    <xf numFmtId="0" fontId="17" fillId="7" borderId="25" xfId="0" applyFont="1" applyFill="1" applyBorder="1" applyAlignment="1">
      <alignment horizontal="right" vertical="center"/>
    </xf>
    <xf numFmtId="0" fontId="0" fillId="7" borderId="26" xfId="0" applyFill="1" applyBorder="1" applyAlignment="1">
      <alignment vertical="center"/>
    </xf>
    <xf numFmtId="179" fontId="17" fillId="7" borderId="26" xfId="0" applyNumberFormat="1" applyFont="1" applyFill="1" applyBorder="1" applyAlignment="1">
      <alignment horizontal="right"/>
    </xf>
    <xf numFmtId="0" fontId="0" fillId="7" borderId="33" xfId="0" applyFill="1" applyBorder="1" applyAlignment="1">
      <alignment horizontal="right" vertical="center"/>
    </xf>
    <xf numFmtId="0" fontId="0" fillId="7" borderId="34" xfId="0" applyFill="1" applyBorder="1" applyAlignment="1">
      <alignment horizontal="right" vertical="center"/>
    </xf>
    <xf numFmtId="0" fontId="0" fillId="7" borderId="35" xfId="0" applyFill="1" applyBorder="1" applyAlignment="1">
      <alignment horizontal="right" vertical="center"/>
    </xf>
    <xf numFmtId="0" fontId="0" fillId="7" borderId="30" xfId="0" applyFill="1" applyBorder="1" applyAlignment="1">
      <alignment horizontal="right" vertical="center"/>
    </xf>
    <xf numFmtId="0" fontId="0" fillId="7" borderId="31" xfId="0" applyFill="1" applyBorder="1" applyAlignment="1">
      <alignment horizontal="right" vertical="center"/>
    </xf>
    <xf numFmtId="0" fontId="0" fillId="7" borderId="25" xfId="0" applyFill="1" applyBorder="1" applyAlignment="1">
      <alignment horizontal="right" vertical="center"/>
    </xf>
    <xf numFmtId="0" fontId="10" fillId="7" borderId="32" xfId="11" applyNumberFormat="1" applyFont="1" applyFill="1" applyBorder="1" applyAlignment="1">
      <alignment horizontal="right"/>
    </xf>
    <xf numFmtId="0" fontId="1" fillId="0" borderId="0" xfId="78" applyFill="1" applyAlignment="1">
      <alignment horizontal="right" vertical="center"/>
    </xf>
    <xf numFmtId="0" fontId="0" fillId="0" borderId="0" xfId="0" applyAlignment="1">
      <alignment horizontal="right" vertical="center"/>
    </xf>
    <xf numFmtId="179" fontId="0" fillId="0" borderId="0" xfId="0" applyNumberFormat="1" applyAlignment="1">
      <alignment horizontal="right" vertical="center"/>
    </xf>
    <xf numFmtId="0" fontId="1" fillId="0" borderId="0" xfId="78" applyFill="1" applyBorder="1" applyAlignment="1">
      <alignment horizontal="right" vertical="center"/>
    </xf>
    <xf numFmtId="0" fontId="0" fillId="0" borderId="0" xfId="0" applyFill="1" applyAlignment="1">
      <alignment horizontal="right" vertical="center"/>
    </xf>
    <xf numFmtId="0" fontId="18" fillId="0" borderId="14" xfId="11" applyNumberFormat="1" applyFont="1" applyBorder="1" applyAlignment="1">
      <alignment horizontal="right"/>
    </xf>
    <xf numFmtId="0" fontId="18" fillId="0" borderId="15" xfId="11" applyNumberFormat="1" applyFont="1" applyBorder="1" applyAlignment="1">
      <alignment horizontal="right"/>
    </xf>
    <xf numFmtId="3" fontId="18" fillId="0" borderId="14" xfId="11" applyNumberFormat="1" applyFont="1" applyBorder="1" applyAlignment="1">
      <alignment horizontal="right"/>
    </xf>
    <xf numFmtId="3" fontId="18" fillId="0" borderId="29" xfId="11" applyNumberFormat="1" applyFont="1" applyBorder="1" applyAlignment="1">
      <alignment horizontal="right"/>
    </xf>
    <xf numFmtId="179" fontId="18" fillId="0" borderId="14" xfId="11" applyNumberFormat="1" applyFont="1" applyBorder="1" applyAlignment="1">
      <alignment horizontal="right"/>
    </xf>
    <xf numFmtId="179" fontId="18" fillId="0" borderId="15" xfId="11" applyNumberFormat="1" applyFont="1" applyFill="1" applyBorder="1" applyAlignment="1">
      <alignment horizontal="right"/>
    </xf>
    <xf numFmtId="0" fontId="18" fillId="0" borderId="15" xfId="11" applyNumberFormat="1" applyFont="1" applyFill="1" applyBorder="1" applyAlignment="1">
      <alignment horizontal="right"/>
    </xf>
    <xf numFmtId="0" fontId="17" fillId="0" borderId="11" xfId="0" applyNumberFormat="1" applyFont="1" applyBorder="1" applyAlignment="1">
      <alignment horizontal="right" vertical="center"/>
    </xf>
    <xf numFmtId="0" fontId="20" fillId="0" borderId="0" xfId="78" applyFont="1" applyAlignment="1">
      <alignment vertical="center"/>
    </xf>
    <xf numFmtId="0" fontId="20" fillId="0" borderId="0" xfId="78" applyFont="1" applyAlignment="1">
      <alignment horizontal="right" vertical="center"/>
    </xf>
    <xf numFmtId="176" fontId="21" fillId="0" borderId="3" xfId="78" applyNumberFormat="1" applyFont="1" applyBorder="1" applyAlignment="1">
      <alignment vertical="center"/>
    </xf>
    <xf numFmtId="176" fontId="21" fillId="0" borderId="2" xfId="78" applyNumberFormat="1" applyFont="1" applyBorder="1" applyAlignment="1">
      <alignment vertical="center"/>
    </xf>
    <xf numFmtId="176" fontId="21" fillId="0" borderId="9" xfId="78" applyNumberFormat="1" applyFont="1" applyBorder="1" applyAlignment="1">
      <alignment vertical="center"/>
    </xf>
    <xf numFmtId="0" fontId="21" fillId="0" borderId="3" xfId="78" applyFont="1" applyBorder="1" applyAlignment="1">
      <alignment vertical="center"/>
    </xf>
    <xf numFmtId="177" fontId="21" fillId="0" borderId="2" xfId="1" applyNumberFormat="1" applyFont="1" applyBorder="1" applyAlignment="1">
      <alignment vertical="center"/>
    </xf>
    <xf numFmtId="177" fontId="21" fillId="0" borderId="2" xfId="78" applyNumberFormat="1" applyFont="1" applyBorder="1" applyAlignment="1">
      <alignment vertical="center"/>
    </xf>
    <xf numFmtId="177" fontId="21" fillId="0" borderId="3" xfId="78" applyNumberFormat="1" applyFont="1" applyBorder="1" applyAlignment="1">
      <alignment vertical="center"/>
    </xf>
    <xf numFmtId="0" fontId="21" fillId="0" borderId="2" xfId="78" applyFont="1" applyBorder="1" applyAlignment="1">
      <alignment vertical="center"/>
    </xf>
    <xf numFmtId="180" fontId="21" fillId="0" borderId="2" xfId="1" applyNumberFormat="1" applyFont="1" applyBorder="1" applyAlignment="1">
      <alignment vertical="center"/>
    </xf>
    <xf numFmtId="0" fontId="19" fillId="0" borderId="9" xfId="78" applyFont="1" applyBorder="1" applyAlignment="1">
      <alignment vertical="center"/>
    </xf>
    <xf numFmtId="176" fontId="21" fillId="0" borderId="11" xfId="78" applyNumberFormat="1" applyFont="1" applyBorder="1" applyAlignment="1">
      <alignment vertical="center"/>
    </xf>
    <xf numFmtId="0" fontId="21" fillId="0" borderId="9" xfId="78" applyFont="1" applyBorder="1" applyAlignment="1">
      <alignment vertical="center"/>
    </xf>
    <xf numFmtId="176" fontId="21" fillId="0" borderId="4" xfId="78" applyNumberFormat="1" applyFont="1" applyBorder="1" applyAlignment="1">
      <alignment vertical="center"/>
    </xf>
    <xf numFmtId="176" fontId="21" fillId="0" borderId="6" xfId="78" applyNumberFormat="1" applyFont="1" applyBorder="1" applyAlignment="1">
      <alignment vertical="center"/>
    </xf>
    <xf numFmtId="0" fontId="21" fillId="0" borderId="1" xfId="78" applyFont="1" applyBorder="1" applyAlignment="1">
      <alignment vertical="center"/>
    </xf>
    <xf numFmtId="0" fontId="21" fillId="0" borderId="6" xfId="78" applyFont="1" applyBorder="1" applyAlignment="1">
      <alignment vertical="center"/>
    </xf>
    <xf numFmtId="177" fontId="21" fillId="0" borderId="4" xfId="1" applyNumberFormat="1" applyFont="1" applyBorder="1" applyAlignment="1">
      <alignment vertical="center"/>
    </xf>
    <xf numFmtId="177" fontId="21" fillId="0" borderId="1" xfId="78" applyNumberFormat="1" applyFont="1" applyBorder="1" applyAlignment="1">
      <alignment vertical="center"/>
    </xf>
    <xf numFmtId="177" fontId="21" fillId="0" borderId="6" xfId="78" applyNumberFormat="1" applyFont="1" applyBorder="1" applyAlignment="1">
      <alignment vertical="center"/>
    </xf>
    <xf numFmtId="180" fontId="21" fillId="0" borderId="4" xfId="1" applyNumberFormat="1" applyFont="1" applyBorder="1" applyAlignment="1">
      <alignment vertical="center"/>
    </xf>
    <xf numFmtId="0" fontId="19" fillId="0" borderId="7" xfId="78" applyFont="1" applyBorder="1" applyAlignment="1">
      <alignment vertical="center"/>
    </xf>
    <xf numFmtId="0" fontId="21" fillId="0" borderId="7" xfId="78" applyFont="1" applyBorder="1" applyAlignment="1">
      <alignment vertical="center"/>
    </xf>
    <xf numFmtId="176" fontId="21" fillId="0" borderId="5" xfId="78" applyNumberFormat="1" applyFont="1" applyBorder="1" applyAlignment="1">
      <alignment vertical="center"/>
    </xf>
    <xf numFmtId="0" fontId="21" fillId="0" borderId="4" xfId="78" applyFont="1" applyBorder="1" applyAlignment="1">
      <alignment vertical="center"/>
    </xf>
    <xf numFmtId="0" fontId="21" fillId="0" borderId="5" xfId="78" applyFont="1" applyBorder="1" applyAlignment="1">
      <alignment vertical="center"/>
    </xf>
    <xf numFmtId="177" fontId="21" fillId="0" borderId="4" xfId="78" applyNumberFormat="1" applyFont="1" applyBorder="1" applyAlignment="1">
      <alignment vertical="center"/>
    </xf>
    <xf numFmtId="177" fontId="21" fillId="0" borderId="5" xfId="78" applyNumberFormat="1" applyFont="1" applyBorder="1" applyAlignment="1">
      <alignment vertical="center"/>
    </xf>
    <xf numFmtId="0" fontId="19" fillId="0" borderId="8" xfId="78" applyFont="1" applyBorder="1" applyAlignment="1">
      <alignment vertical="center"/>
    </xf>
    <xf numFmtId="176" fontId="21" fillId="0" borderId="12" xfId="78" applyNumberFormat="1" applyFont="1" applyBorder="1" applyAlignment="1">
      <alignment vertical="center"/>
    </xf>
    <xf numFmtId="176" fontId="21" fillId="0" borderId="1" xfId="78" applyNumberFormat="1" applyFont="1" applyBorder="1" applyAlignment="1">
      <alignment vertical="center"/>
    </xf>
    <xf numFmtId="49" fontId="21" fillId="0" borderId="1" xfId="78" applyNumberFormat="1" applyFont="1" applyBorder="1" applyAlignment="1">
      <alignment horizontal="right" vertical="center"/>
    </xf>
    <xf numFmtId="49" fontId="21" fillId="0" borderId="6" xfId="78" applyNumberFormat="1" applyFont="1" applyBorder="1" applyAlignment="1">
      <alignment horizontal="right" vertical="center"/>
    </xf>
    <xf numFmtId="177" fontId="21" fillId="0" borderId="1" xfId="1" applyNumberFormat="1" applyFont="1" applyBorder="1" applyAlignment="1">
      <alignment vertical="center"/>
    </xf>
    <xf numFmtId="180" fontId="21" fillId="0" borderId="1" xfId="1" applyNumberFormat="1" applyFont="1" applyBorder="1" applyAlignment="1">
      <alignment vertical="center"/>
    </xf>
    <xf numFmtId="176" fontId="21" fillId="0" borderId="13" xfId="78" applyNumberFormat="1" applyFont="1" applyBorder="1" applyAlignment="1">
      <alignment vertical="center"/>
    </xf>
    <xf numFmtId="176" fontId="21" fillId="0" borderId="7" xfId="78" applyNumberFormat="1" applyFont="1" applyBorder="1" applyAlignment="1">
      <alignment vertical="center"/>
    </xf>
    <xf numFmtId="176" fontId="21" fillId="0" borderId="17" xfId="78" applyNumberFormat="1" applyFont="1" applyBorder="1" applyAlignment="1">
      <alignment vertical="center"/>
    </xf>
    <xf numFmtId="180" fontId="21" fillId="0" borderId="17" xfId="1" applyNumberFormat="1" applyFont="1" applyBorder="1" applyAlignment="1">
      <alignment vertical="center"/>
    </xf>
    <xf numFmtId="176" fontId="21" fillId="6" borderId="3" xfId="78" applyNumberFormat="1" applyFont="1" applyFill="1" applyBorder="1" applyAlignment="1">
      <alignment vertical="center"/>
    </xf>
    <xf numFmtId="176" fontId="21" fillId="6" borderId="2" xfId="78" applyNumberFormat="1" applyFont="1" applyFill="1" applyBorder="1" applyAlignment="1">
      <alignment vertical="center"/>
    </xf>
    <xf numFmtId="0" fontId="21" fillId="6" borderId="2" xfId="78" applyFont="1" applyFill="1" applyBorder="1" applyAlignment="1">
      <alignment vertical="center"/>
    </xf>
    <xf numFmtId="0" fontId="21" fillId="6" borderId="3" xfId="78" applyFont="1" applyFill="1" applyBorder="1" applyAlignment="1">
      <alignment vertical="center"/>
    </xf>
    <xf numFmtId="180" fontId="21" fillId="6" borderId="2" xfId="1" applyNumberFormat="1" applyFont="1" applyFill="1" applyBorder="1" applyAlignment="1">
      <alignment vertical="center"/>
    </xf>
    <xf numFmtId="177" fontId="21" fillId="6" borderId="2" xfId="78" applyNumberFormat="1" applyFont="1" applyFill="1" applyBorder="1" applyAlignment="1">
      <alignment vertical="center"/>
    </xf>
    <xf numFmtId="177" fontId="21" fillId="6" borderId="3" xfId="78" applyNumberFormat="1" applyFont="1" applyFill="1" applyBorder="1" applyAlignment="1">
      <alignment vertical="center"/>
    </xf>
    <xf numFmtId="0" fontId="19" fillId="6" borderId="9" xfId="78" applyFont="1" applyFill="1" applyBorder="1" applyAlignment="1">
      <alignment vertical="center"/>
    </xf>
    <xf numFmtId="0" fontId="1" fillId="6" borderId="2" xfId="78" applyFont="1" applyFill="1" applyBorder="1" applyAlignment="1">
      <alignment vertical="center"/>
    </xf>
    <xf numFmtId="0" fontId="0" fillId="6" borderId="9" xfId="0" applyFill="1" applyBorder="1" applyAlignment="1">
      <alignment vertical="center"/>
    </xf>
    <xf numFmtId="0" fontId="1" fillId="5" borderId="13" xfId="78" applyFill="1" applyBorder="1" applyAlignment="1">
      <alignment horizontal="center" vertical="center"/>
    </xf>
    <xf numFmtId="0" fontId="1" fillId="5" borderId="16" xfId="78" applyFill="1" applyBorder="1" applyAlignment="1">
      <alignment horizontal="center" vertical="center"/>
    </xf>
    <xf numFmtId="0" fontId="1" fillId="5" borderId="13" xfId="78" applyFill="1" applyBorder="1" applyAlignment="1">
      <alignment horizontal="center" vertical="center" wrapText="1"/>
    </xf>
    <xf numFmtId="0" fontId="1" fillId="5" borderId="16" xfId="78" applyFill="1" applyBorder="1" applyAlignment="1">
      <alignment horizontal="center" vertical="center" wrapText="1"/>
    </xf>
    <xf numFmtId="0" fontId="1" fillId="5" borderId="19" xfId="78" applyFill="1" applyBorder="1" applyAlignment="1">
      <alignment horizontal="center" vertical="center" wrapText="1"/>
    </xf>
    <xf numFmtId="0" fontId="1" fillId="5" borderId="21" xfId="78" applyFill="1" applyBorder="1" applyAlignment="1">
      <alignment horizontal="center" vertical="center"/>
    </xf>
    <xf numFmtId="0" fontId="1" fillId="5" borderId="8" xfId="78" applyFill="1" applyBorder="1" applyAlignment="1">
      <alignment horizontal="distributed" vertical="center" wrapText="1"/>
    </xf>
    <xf numFmtId="0" fontId="1" fillId="5" borderId="10" xfId="78" applyFill="1" applyBorder="1" applyAlignment="1">
      <alignment horizontal="distributed" vertical="center" wrapText="1"/>
    </xf>
    <xf numFmtId="0" fontId="1" fillId="5" borderId="20" xfId="78" applyFill="1" applyBorder="1" applyAlignment="1">
      <alignment horizontal="center" vertical="center"/>
    </xf>
    <xf numFmtId="0" fontId="1" fillId="5" borderId="7" xfId="78" applyFill="1" applyBorder="1" applyAlignment="1">
      <alignment horizontal="distributed" vertical="center" wrapText="1"/>
    </xf>
    <xf numFmtId="0" fontId="1" fillId="4" borderId="3" xfId="78" applyFont="1" applyFill="1" applyBorder="1" applyAlignment="1">
      <alignment horizontal="center" vertical="center"/>
    </xf>
    <xf numFmtId="0" fontId="1" fillId="4" borderId="2" xfId="78" applyFont="1" applyFill="1" applyBorder="1" applyAlignment="1">
      <alignment horizontal="center" vertical="center"/>
    </xf>
    <xf numFmtId="0" fontId="1" fillId="4" borderId="9" xfId="78" applyFont="1" applyFill="1" applyBorder="1" applyAlignment="1">
      <alignment horizontal="center" vertical="center"/>
    </xf>
    <xf numFmtId="0" fontId="1" fillId="5" borderId="19" xfId="78" applyFill="1" applyBorder="1" applyAlignment="1">
      <alignment horizontal="center" vertical="center"/>
    </xf>
    <xf numFmtId="0" fontId="1" fillId="0" borderId="0" xfId="78" applyFont="1" applyAlignment="1">
      <alignment horizontal="left" vertical="center" shrinkToFit="1"/>
    </xf>
    <xf numFmtId="0" fontId="5" fillId="0" borderId="0" xfId="78" applyFont="1" applyAlignment="1">
      <alignment horizontal="left" vertical="center"/>
    </xf>
    <xf numFmtId="0" fontId="3" fillId="4" borderId="13" xfId="78" applyFont="1" applyFill="1" applyBorder="1" applyAlignment="1">
      <alignment horizontal="center" vertical="center" wrapText="1"/>
    </xf>
    <xf numFmtId="0" fontId="3" fillId="4" borderId="16" xfId="78" applyFont="1" applyFill="1" applyBorder="1" applyAlignment="1">
      <alignment horizontal="center" vertical="center" wrapText="1"/>
    </xf>
    <xf numFmtId="0" fontId="3" fillId="4" borderId="4" xfId="78" applyFont="1" applyFill="1" applyBorder="1" applyAlignment="1">
      <alignment horizontal="distributed" vertical="center" wrapText="1"/>
    </xf>
    <xf numFmtId="0" fontId="0" fillId="4" borderId="1" xfId="0" applyFill="1" applyBorder="1"/>
    <xf numFmtId="0" fontId="3" fillId="4" borderId="1" xfId="78" applyFont="1" applyFill="1" applyBorder="1" applyAlignment="1">
      <alignment horizontal="distributed" vertical="center" wrapText="1"/>
    </xf>
  </cellXfs>
  <cellStyles count="79">
    <cellStyle name="パーセント" xfId="1" builtinId="5"/>
    <cellStyle name="標準" xfId="0" builtinId="0"/>
    <cellStyle name="標準 10" xfId="2"/>
    <cellStyle name="標準 11" xfId="3"/>
    <cellStyle name="標準 12" xfId="4"/>
    <cellStyle name="標準 13" xfId="5"/>
    <cellStyle name="標準 15" xfId="6"/>
    <cellStyle name="標準 16" xfId="7"/>
    <cellStyle name="標準 17" xfId="8"/>
    <cellStyle name="標準 18" xfId="9"/>
    <cellStyle name="標準 19" xfId="10"/>
    <cellStyle name="標準 2" xfId="11"/>
    <cellStyle name="標準 20" xfId="12"/>
    <cellStyle name="標準 21" xfId="13"/>
    <cellStyle name="標準 22" xfId="14"/>
    <cellStyle name="標準 23" xfId="15"/>
    <cellStyle name="標準 24" xfId="16"/>
    <cellStyle name="標準 25" xfId="17"/>
    <cellStyle name="標準 26" xfId="18"/>
    <cellStyle name="標準 27" xfId="19"/>
    <cellStyle name="標準 28" xfId="20"/>
    <cellStyle name="標準 29" xfId="21"/>
    <cellStyle name="標準 3" xfId="22"/>
    <cellStyle name="標準 30" xfId="23"/>
    <cellStyle name="標準 31" xfId="24"/>
    <cellStyle name="標準 32" xfId="25"/>
    <cellStyle name="標準 33" xfId="26"/>
    <cellStyle name="標準 34" xfId="27"/>
    <cellStyle name="標準 35" xfId="28"/>
    <cellStyle name="標準 36" xfId="29"/>
    <cellStyle name="標準 37" xfId="30"/>
    <cellStyle name="標準 39" xfId="31"/>
    <cellStyle name="標準 4" xfId="32"/>
    <cellStyle name="標準 40" xfId="33"/>
    <cellStyle name="標準 41" xfId="34"/>
    <cellStyle name="標準 42" xfId="35"/>
    <cellStyle name="標準 43" xfId="36"/>
    <cellStyle name="標準 44" xfId="37"/>
    <cellStyle name="標準 45" xfId="38"/>
    <cellStyle name="標準 46" xfId="39"/>
    <cellStyle name="標準 47" xfId="40"/>
    <cellStyle name="標準 48" xfId="41"/>
    <cellStyle name="標準 49" xfId="42"/>
    <cellStyle name="標準 5" xfId="43"/>
    <cellStyle name="標準 50" xfId="44"/>
    <cellStyle name="標準 51" xfId="45"/>
    <cellStyle name="標準 52" xfId="46"/>
    <cellStyle name="標準 54" xfId="47"/>
    <cellStyle name="標準 55" xfId="48"/>
    <cellStyle name="標準 56" xfId="49"/>
    <cellStyle name="標準 57" xfId="50"/>
    <cellStyle name="標準 58" xfId="51"/>
    <cellStyle name="標準 59" xfId="52"/>
    <cellStyle name="標準 6" xfId="53"/>
    <cellStyle name="標準 61" xfId="54"/>
    <cellStyle name="標準 62" xfId="55"/>
    <cellStyle name="標準 63" xfId="56"/>
    <cellStyle name="標準 64" xfId="57"/>
    <cellStyle name="標準 65" xfId="58"/>
    <cellStyle name="標準 66" xfId="59"/>
    <cellStyle name="標準 68" xfId="60"/>
    <cellStyle name="標準 69" xfId="61"/>
    <cellStyle name="標準 7" xfId="62"/>
    <cellStyle name="標準 70" xfId="63"/>
    <cellStyle name="標準 71" xfId="64"/>
    <cellStyle name="標準 72" xfId="65"/>
    <cellStyle name="標準 73" xfId="66"/>
    <cellStyle name="標準 74" xfId="67"/>
    <cellStyle name="標準 75" xfId="68"/>
    <cellStyle name="標準 76" xfId="69"/>
    <cellStyle name="標準 77" xfId="70"/>
    <cellStyle name="標準 78" xfId="71"/>
    <cellStyle name="標準 79" xfId="72"/>
    <cellStyle name="標準 8" xfId="73"/>
    <cellStyle name="標準 80" xfId="74"/>
    <cellStyle name="標準 81" xfId="75"/>
    <cellStyle name="標準 82" xfId="76"/>
    <cellStyle name="標準 83" xfId="77"/>
    <cellStyle name="標準_Sheet1" xfId="78"/>
  </cellStyles>
  <dxfs count="0"/>
  <tableStyles count="0" defaultTableStyle="TableStyleMedium9" defaultPivotStyle="PivotStyleLight16"/>
  <colors>
    <mruColors>
      <color rgb="FFFFFAC2"/>
      <color rgb="FFD4E3F5"/>
      <color rgb="FFFFFA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952</xdr:rowOff>
    </xdr:from>
    <xdr:to>
      <xdr:col>4</xdr:col>
      <xdr:colOff>8724</xdr:colOff>
      <xdr:row>4</xdr:row>
      <xdr:rowOff>259</xdr:rowOff>
    </xdr:to>
    <xdr:sp macro="" textlink="">
      <xdr:nvSpPr>
        <xdr:cNvPr id="5" name="直角三角形 4">
          <a:extLst>
            <a:ext uri="{FF2B5EF4-FFF2-40B4-BE49-F238E27FC236}">
              <a16:creationId xmlns:a16="http://schemas.microsoft.com/office/drawing/2014/main" id="{F847CC94-E16B-4CAB-97C3-EFF18D2C4F16}"/>
            </a:ext>
          </a:extLst>
        </xdr:cNvPr>
        <xdr:cNvSpPr/>
      </xdr:nvSpPr>
      <xdr:spPr bwMode="auto">
        <a:xfrm>
          <a:off x="0" y="555643"/>
          <a:ext cx="3112753" cy="887373"/>
        </a:xfrm>
        <a:prstGeom prst="rtTriangle">
          <a:avLst/>
        </a:prstGeom>
        <a:solidFill>
          <a:srgbClr val="FFFAC2"/>
        </a:solidFill>
        <a:ln w="6350" cap="flat" cmpd="sng" algn="ctr">
          <a:solidFill>
            <a:sysClr val="windowText" lastClr="000000"/>
          </a:solidFill>
          <a:prstDash val="solid"/>
          <a:round/>
          <a:headEnd type="none" w="med" len="med"/>
          <a:tailEnd type="none" w="med" len="med"/>
        </a:ln>
        <a:effectLst/>
      </xdr:spPr>
      <xdr:txBody>
        <a:bodyPr vertOverflow="overflow" horzOverflow="overflow" wrap="square" lIns="0"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421511</xdr:colOff>
      <xdr:row>38</xdr:row>
      <xdr:rowOff>163874</xdr:rowOff>
    </xdr:from>
    <xdr:to>
      <xdr:col>16</xdr:col>
      <xdr:colOff>88900</xdr:colOff>
      <xdr:row>45</xdr:row>
      <xdr:rowOff>107473</xdr:rowOff>
    </xdr:to>
    <xdr:sp macro="" textlink="">
      <xdr:nvSpPr>
        <xdr:cNvPr id="2" name="Text Box 1">
          <a:extLst>
            <a:ext uri="{FF2B5EF4-FFF2-40B4-BE49-F238E27FC236}">
              <a16:creationId xmlns:a16="http://schemas.microsoft.com/office/drawing/2014/main" id="{83F83B7D-564E-4CD0-8EAC-F69B42EAB0FE}"/>
            </a:ext>
          </a:extLst>
        </xdr:cNvPr>
        <xdr:cNvSpPr txBox="1">
          <a:spLocks noChangeArrowheads="1"/>
        </xdr:cNvSpPr>
      </xdr:nvSpPr>
      <xdr:spPr bwMode="auto">
        <a:xfrm>
          <a:off x="421511" y="11504974"/>
          <a:ext cx="7160389" cy="1077074"/>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防火対象物の管理権原者が複数であるときは、そのすべてが防火管理者の選任又は防火管理に係る消防計画の作成をして</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いる場合のみ計上する。（　）内は、部分的に選任又は作成されている防火対象物の数値である。</a:t>
          </a:r>
          <a:endParaRPr lang="en-US" altLang="ja-JP" sz="1000" b="0" i="0" strike="noStrike">
            <a:solidFill>
              <a:srgbClr val="000000"/>
            </a:solidFill>
            <a:latin typeface="ＭＳ 明朝"/>
            <a:ea typeface="ＭＳ 明朝"/>
          </a:endParaRPr>
        </a:p>
      </xdr:txBody>
    </xdr:sp>
    <xdr:clientData/>
  </xdr:twoCellAnchor>
  <xdr:twoCellAnchor>
    <xdr:from>
      <xdr:col>0</xdr:col>
      <xdr:colOff>44824</xdr:colOff>
      <xdr:row>3</xdr:row>
      <xdr:rowOff>403413</xdr:rowOff>
    </xdr:from>
    <xdr:to>
      <xdr:col>3</xdr:col>
      <xdr:colOff>692150</xdr:colOff>
      <xdr:row>4</xdr:row>
      <xdr:rowOff>224119</xdr:rowOff>
    </xdr:to>
    <xdr:sp macro="" textlink="">
      <xdr:nvSpPr>
        <xdr:cNvPr id="3" name="テキスト ボックス 2">
          <a:extLst>
            <a:ext uri="{FF2B5EF4-FFF2-40B4-BE49-F238E27FC236}">
              <a16:creationId xmlns:a16="http://schemas.microsoft.com/office/drawing/2014/main" id="{F6BFC6C7-9F53-4735-9E7E-0A00663C064F}"/>
            </a:ext>
          </a:extLst>
        </xdr:cNvPr>
        <xdr:cNvSpPr txBox="1"/>
      </xdr:nvSpPr>
      <xdr:spPr>
        <a:xfrm>
          <a:off x="47999" y="1187638"/>
          <a:ext cx="1628401" cy="471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防火対象物の区分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61"/>
  <sheetViews>
    <sheetView showGridLines="0" tabSelected="1" zoomScaleNormal="100" zoomScaleSheetLayoutView="100" workbookViewId="0">
      <pane xSplit="1" ySplit="4" topLeftCell="B11" activePane="bottomRight" state="frozen"/>
      <selection pane="topRight" activeCell="B1" sqref="B1"/>
      <selection pane="bottomLeft" activeCell="A5" sqref="A5"/>
      <selection pane="bottomRight" sqref="A1:B1"/>
    </sheetView>
  </sheetViews>
  <sheetFormatPr defaultColWidth="9" defaultRowHeight="13.5"/>
  <cols>
    <col min="1" max="1" width="10.125" style="10" customWidth="1"/>
    <col min="2" max="2" width="2.875" style="69" customWidth="1"/>
    <col min="3" max="3" width="1.125" style="10" customWidth="1"/>
    <col min="4" max="4" width="30.375" style="10" customWidth="1"/>
    <col min="5" max="5" width="12.875" style="10" customWidth="1"/>
    <col min="6" max="6" width="1.375" style="10" customWidth="1"/>
    <col min="7" max="7" width="10.625" style="10" customWidth="1"/>
    <col min="8" max="8" width="1.375" style="10" customWidth="1"/>
    <col min="9" max="9" width="1.625" style="10" customWidth="1"/>
    <col min="10" max="10" width="7.5" style="10" customWidth="1"/>
    <col min="11" max="12" width="1.625" style="10" customWidth="1"/>
    <col min="13" max="13" width="10.625" style="10" customWidth="1"/>
    <col min="14" max="15" width="1.625" style="10" customWidth="1"/>
    <col min="16" max="16" width="10.25" style="10" customWidth="1"/>
    <col min="17" max="17" width="2.25" style="10" customWidth="1"/>
    <col min="18" max="18" width="11" style="98" customWidth="1"/>
    <col min="19" max="19" width="12.625" style="21" bestFit="1" customWidth="1"/>
    <col min="20" max="23" width="10.875" style="21" customWidth="1"/>
    <col min="24" max="34" width="11.125" style="21" customWidth="1"/>
    <col min="35" max="35" width="11.125" style="10" customWidth="1"/>
    <col min="36" max="36" width="9.875" style="9" customWidth="1"/>
    <col min="37" max="37" width="9" style="9"/>
    <col min="38" max="16384" width="9" style="10"/>
  </cols>
  <sheetData>
    <row r="1" spans="1:37" s="69" customFormat="1" ht="25.5" customHeight="1">
      <c r="A1" s="174" t="s">
        <v>120</v>
      </c>
      <c r="B1" s="174"/>
      <c r="C1" s="175" t="s">
        <v>49</v>
      </c>
      <c r="D1" s="175"/>
      <c r="E1" s="175"/>
      <c r="F1" s="175"/>
      <c r="G1" s="175"/>
      <c r="H1" s="175"/>
      <c r="I1" s="175"/>
      <c r="J1" s="175"/>
      <c r="K1" s="175"/>
      <c r="L1" s="175"/>
      <c r="M1" s="175"/>
      <c r="N1" s="175"/>
      <c r="O1" s="14"/>
      <c r="P1" s="14"/>
      <c r="Q1" s="14"/>
      <c r="R1" s="97"/>
      <c r="S1" s="19"/>
      <c r="T1" s="20"/>
      <c r="U1" s="20"/>
      <c r="V1" s="20"/>
      <c r="W1" s="20"/>
      <c r="X1" s="20"/>
      <c r="Y1" s="20"/>
      <c r="Z1" s="20"/>
      <c r="AA1" s="20"/>
      <c r="AB1" s="20"/>
      <c r="AC1" s="20"/>
      <c r="AD1" s="20"/>
      <c r="AE1" s="20"/>
      <c r="AF1" s="20"/>
      <c r="AG1" s="20"/>
      <c r="AH1" s="20"/>
      <c r="AI1" s="22"/>
      <c r="AJ1" s="22"/>
      <c r="AK1" s="22"/>
    </row>
    <row r="2" spans="1:37" ht="18" customHeight="1">
      <c r="A2" s="1"/>
      <c r="B2" s="3"/>
      <c r="C2" s="1"/>
      <c r="D2" s="1"/>
      <c r="E2" s="1"/>
      <c r="F2" s="1"/>
      <c r="G2" s="1"/>
      <c r="H2" s="1"/>
      <c r="I2" s="1"/>
      <c r="J2" s="1"/>
      <c r="K2" s="1"/>
      <c r="L2" s="1"/>
      <c r="M2" s="110"/>
      <c r="N2" s="8"/>
      <c r="O2" s="13"/>
      <c r="P2" s="8"/>
      <c r="Q2" s="111" t="s">
        <v>119</v>
      </c>
      <c r="S2" s="10"/>
      <c r="T2" s="10"/>
      <c r="U2" s="10"/>
      <c r="V2" s="10"/>
      <c r="W2" s="10"/>
      <c r="X2" s="10"/>
      <c r="Y2" s="10"/>
      <c r="Z2" s="10"/>
      <c r="AA2" s="10"/>
      <c r="AB2" s="10"/>
      <c r="AC2" s="10"/>
      <c r="AD2" s="10"/>
      <c r="AE2" s="10"/>
      <c r="AF2" s="10"/>
      <c r="AG2" s="69"/>
      <c r="AH2" s="10"/>
      <c r="AJ2" s="10"/>
      <c r="AK2" s="10"/>
    </row>
    <row r="3" spans="1:37" ht="18" customHeight="1">
      <c r="A3" s="29"/>
      <c r="B3" s="30"/>
      <c r="C3" s="31"/>
      <c r="D3" s="32" t="s">
        <v>0</v>
      </c>
      <c r="E3" s="176" t="s">
        <v>36</v>
      </c>
      <c r="F3" s="33"/>
      <c r="G3" s="178" t="s">
        <v>35</v>
      </c>
      <c r="H3" s="60"/>
      <c r="I3" s="60"/>
      <c r="J3" s="31"/>
      <c r="K3" s="31"/>
      <c r="L3" s="29"/>
      <c r="M3" s="178" t="s">
        <v>33</v>
      </c>
      <c r="N3" s="60"/>
      <c r="O3" s="60"/>
      <c r="P3" s="31"/>
      <c r="Q3" s="34"/>
      <c r="S3" s="52" t="s">
        <v>53</v>
      </c>
      <c r="T3" s="52" t="s">
        <v>54</v>
      </c>
      <c r="U3" s="52" t="s">
        <v>55</v>
      </c>
      <c r="V3" s="52" t="s">
        <v>56</v>
      </c>
      <c r="W3" s="52" t="s">
        <v>57</v>
      </c>
      <c r="X3" s="52" t="s">
        <v>58</v>
      </c>
      <c r="Y3" s="52" t="s">
        <v>59</v>
      </c>
      <c r="Z3" s="52" t="s">
        <v>60</v>
      </c>
      <c r="AA3" s="52" t="s">
        <v>61</v>
      </c>
      <c r="AB3" s="52" t="s">
        <v>62</v>
      </c>
      <c r="AC3" s="52" t="s">
        <v>63</v>
      </c>
      <c r="AD3" s="55" t="s">
        <v>64</v>
      </c>
      <c r="AE3" s="52" t="s">
        <v>65</v>
      </c>
      <c r="AF3" s="58" t="s">
        <v>90</v>
      </c>
      <c r="AG3" s="52" t="s">
        <v>67</v>
      </c>
      <c r="AH3" s="52" t="s">
        <v>66</v>
      </c>
      <c r="AI3" s="52" t="s">
        <v>68</v>
      </c>
      <c r="AJ3" s="10"/>
      <c r="AK3" s="10"/>
    </row>
    <row r="4" spans="1:37" ht="54">
      <c r="A4" s="35"/>
      <c r="B4" s="36"/>
      <c r="C4" s="37"/>
      <c r="D4" s="38"/>
      <c r="E4" s="177"/>
      <c r="F4" s="39"/>
      <c r="G4" s="179"/>
      <c r="H4" s="61"/>
      <c r="I4" s="170" t="s">
        <v>30</v>
      </c>
      <c r="J4" s="171"/>
      <c r="K4" s="172"/>
      <c r="L4" s="40"/>
      <c r="M4" s="180"/>
      <c r="N4" s="61"/>
      <c r="O4" s="170" t="s">
        <v>31</v>
      </c>
      <c r="P4" s="171"/>
      <c r="Q4" s="172"/>
      <c r="S4" s="53" t="s">
        <v>47</v>
      </c>
      <c r="T4" s="54" t="s">
        <v>47</v>
      </c>
      <c r="U4" s="54" t="s">
        <v>48</v>
      </c>
      <c r="V4" s="54" t="s">
        <v>42</v>
      </c>
      <c r="W4" s="54" t="s">
        <v>43</v>
      </c>
      <c r="X4" s="54" t="s">
        <v>48</v>
      </c>
      <c r="Y4" s="54" t="s">
        <v>42</v>
      </c>
      <c r="Z4" s="54" t="s">
        <v>43</v>
      </c>
      <c r="AA4" s="54" t="s">
        <v>45</v>
      </c>
      <c r="AB4" s="54" t="s">
        <v>46</v>
      </c>
      <c r="AC4" s="54" t="s">
        <v>45</v>
      </c>
      <c r="AD4" s="56" t="s">
        <v>46</v>
      </c>
      <c r="AE4" s="54" t="s">
        <v>44</v>
      </c>
      <c r="AF4" s="57" t="s">
        <v>44</v>
      </c>
      <c r="AG4" s="54" t="s">
        <v>52</v>
      </c>
      <c r="AH4" s="54" t="s">
        <v>50</v>
      </c>
      <c r="AI4" s="54" t="s">
        <v>50</v>
      </c>
      <c r="AJ4" s="10"/>
      <c r="AK4" s="10"/>
    </row>
    <row r="5" spans="1:37" ht="23.1" customHeight="1">
      <c r="A5" s="160" t="s">
        <v>69</v>
      </c>
      <c r="B5" s="47" t="s">
        <v>3</v>
      </c>
      <c r="C5" s="48"/>
      <c r="D5" s="49" t="s">
        <v>4</v>
      </c>
      <c r="E5" s="112">
        <f>S5+T5</f>
        <v>3125</v>
      </c>
      <c r="F5" s="112"/>
      <c r="G5" s="113">
        <f t="shared" ref="G5:G16" si="0">U5+V5+W5+X5+Y5+Z5</f>
        <v>2926</v>
      </c>
      <c r="H5" s="114"/>
      <c r="I5" s="115"/>
      <c r="J5" s="116">
        <f>(G5/E5)*100</f>
        <v>93.632000000000005</v>
      </c>
      <c r="K5" s="117"/>
      <c r="L5" s="118"/>
      <c r="M5" s="113">
        <f t="shared" ref="M5:M16" si="1">AA5+AB5+AC5+AD5</f>
        <v>2847</v>
      </c>
      <c r="N5" s="119"/>
      <c r="O5" s="115"/>
      <c r="P5" s="120">
        <f t="shared" ref="P5:P32" si="2">(M5/E5)*100</f>
        <v>91.103999999999999</v>
      </c>
      <c r="Q5" s="121"/>
      <c r="R5" s="99" t="s">
        <v>94</v>
      </c>
      <c r="S5" s="102">
        <v>2881</v>
      </c>
      <c r="T5" s="102">
        <v>244</v>
      </c>
      <c r="U5" s="103">
        <v>2725</v>
      </c>
      <c r="V5" s="103">
        <v>5</v>
      </c>
      <c r="W5" s="103">
        <v>23</v>
      </c>
      <c r="X5" s="103">
        <v>171</v>
      </c>
      <c r="Y5" s="103">
        <v>0</v>
      </c>
      <c r="Z5" s="103">
        <v>2</v>
      </c>
      <c r="AA5" s="103">
        <v>2665</v>
      </c>
      <c r="AB5" s="103">
        <v>22</v>
      </c>
      <c r="AC5" s="103">
        <v>158</v>
      </c>
      <c r="AD5" s="103">
        <v>2</v>
      </c>
      <c r="AE5" s="103">
        <v>2</v>
      </c>
      <c r="AF5" s="103">
        <v>0</v>
      </c>
      <c r="AG5" s="103">
        <v>0</v>
      </c>
      <c r="AH5" s="103">
        <v>0</v>
      </c>
      <c r="AI5" s="103">
        <v>0</v>
      </c>
      <c r="AJ5" s="10"/>
      <c r="AK5" s="10"/>
    </row>
    <row r="6" spans="1:37" ht="23.1" customHeight="1">
      <c r="A6" s="161"/>
      <c r="B6" s="47" t="s">
        <v>5</v>
      </c>
      <c r="C6" s="48"/>
      <c r="D6" s="49" t="s">
        <v>6</v>
      </c>
      <c r="E6" s="113">
        <f t="shared" ref="E6:E16" si="3">S6+T6</f>
        <v>60811</v>
      </c>
      <c r="F6" s="112"/>
      <c r="G6" s="113">
        <f t="shared" si="0"/>
        <v>51043</v>
      </c>
      <c r="H6" s="119"/>
      <c r="I6" s="115"/>
      <c r="J6" s="116">
        <f t="shared" ref="J6:J32" si="4">(G6/E6)*100</f>
        <v>83.93711664008157</v>
      </c>
      <c r="K6" s="117"/>
      <c r="L6" s="118"/>
      <c r="M6" s="113">
        <f t="shared" si="1"/>
        <v>48153</v>
      </c>
      <c r="N6" s="119"/>
      <c r="O6" s="115"/>
      <c r="P6" s="120">
        <f t="shared" si="2"/>
        <v>79.184686980973837</v>
      </c>
      <c r="Q6" s="121"/>
      <c r="R6" s="99" t="s">
        <v>95</v>
      </c>
      <c r="S6" s="102">
        <v>31072</v>
      </c>
      <c r="T6" s="102">
        <v>29739</v>
      </c>
      <c r="U6" s="103">
        <v>28342</v>
      </c>
      <c r="V6" s="103">
        <v>36</v>
      </c>
      <c r="W6" s="103">
        <v>74</v>
      </c>
      <c r="X6" s="103">
        <v>22576</v>
      </c>
      <c r="Y6" s="103">
        <v>2</v>
      </c>
      <c r="Z6" s="103">
        <v>13</v>
      </c>
      <c r="AA6" s="103">
        <v>27288</v>
      </c>
      <c r="AB6" s="103">
        <v>89</v>
      </c>
      <c r="AC6" s="103">
        <v>20765</v>
      </c>
      <c r="AD6" s="103">
        <v>11</v>
      </c>
      <c r="AE6" s="103">
        <v>13</v>
      </c>
      <c r="AF6" s="103">
        <v>16</v>
      </c>
      <c r="AG6" s="103">
        <v>15</v>
      </c>
      <c r="AH6" s="103">
        <v>6</v>
      </c>
      <c r="AI6" s="103">
        <v>5</v>
      </c>
      <c r="AJ6" s="10"/>
      <c r="AK6" s="10"/>
    </row>
    <row r="7" spans="1:37" ht="23.1" customHeight="1">
      <c r="A7" s="160" t="s">
        <v>70</v>
      </c>
      <c r="B7" s="47" t="s">
        <v>3</v>
      </c>
      <c r="C7" s="48"/>
      <c r="D7" s="49" t="s">
        <v>7</v>
      </c>
      <c r="E7" s="122">
        <f t="shared" si="3"/>
        <v>754</v>
      </c>
      <c r="F7" s="112"/>
      <c r="G7" s="113">
        <f t="shared" si="0"/>
        <v>453</v>
      </c>
      <c r="H7" s="119"/>
      <c r="I7" s="115"/>
      <c r="J7" s="116">
        <f t="shared" si="4"/>
        <v>60.07957559681698</v>
      </c>
      <c r="K7" s="117"/>
      <c r="L7" s="118"/>
      <c r="M7" s="113">
        <f t="shared" si="1"/>
        <v>393</v>
      </c>
      <c r="N7" s="119"/>
      <c r="O7" s="115"/>
      <c r="P7" s="120">
        <f t="shared" si="2"/>
        <v>52.12201591511937</v>
      </c>
      <c r="Q7" s="121"/>
      <c r="R7" s="99" t="s">
        <v>96</v>
      </c>
      <c r="S7" s="102">
        <v>343</v>
      </c>
      <c r="T7" s="102">
        <v>411</v>
      </c>
      <c r="U7" s="103">
        <v>196</v>
      </c>
      <c r="V7" s="103">
        <v>7</v>
      </c>
      <c r="W7" s="103">
        <v>18</v>
      </c>
      <c r="X7" s="103">
        <v>224</v>
      </c>
      <c r="Y7" s="103">
        <v>0</v>
      </c>
      <c r="Z7" s="103">
        <v>8</v>
      </c>
      <c r="AA7" s="103">
        <v>174</v>
      </c>
      <c r="AB7" s="103">
        <v>17</v>
      </c>
      <c r="AC7" s="103">
        <v>195</v>
      </c>
      <c r="AD7" s="103">
        <v>7</v>
      </c>
      <c r="AE7" s="103">
        <v>18</v>
      </c>
      <c r="AF7" s="103">
        <v>19</v>
      </c>
      <c r="AG7" s="103">
        <v>34</v>
      </c>
      <c r="AH7" s="103">
        <v>17</v>
      </c>
      <c r="AI7" s="103">
        <v>18</v>
      </c>
      <c r="AJ7" s="10"/>
      <c r="AK7" s="10"/>
    </row>
    <row r="8" spans="1:37" ht="23.1" customHeight="1">
      <c r="A8" s="173"/>
      <c r="B8" s="47" t="s">
        <v>5</v>
      </c>
      <c r="C8" s="48"/>
      <c r="D8" s="49" t="s">
        <v>8</v>
      </c>
      <c r="E8" s="112">
        <f t="shared" si="3"/>
        <v>7807</v>
      </c>
      <c r="F8" s="112"/>
      <c r="G8" s="113">
        <f t="shared" si="0"/>
        <v>7373</v>
      </c>
      <c r="H8" s="119"/>
      <c r="I8" s="115"/>
      <c r="J8" s="116">
        <f t="shared" si="4"/>
        <v>94.440886384014348</v>
      </c>
      <c r="K8" s="117"/>
      <c r="L8" s="118"/>
      <c r="M8" s="113">
        <f t="shared" si="1"/>
        <v>7168</v>
      </c>
      <c r="N8" s="123"/>
      <c r="O8" s="115"/>
      <c r="P8" s="120">
        <f t="shared" si="2"/>
        <v>91.815037786601778</v>
      </c>
      <c r="Q8" s="121"/>
      <c r="R8" s="99" t="s">
        <v>97</v>
      </c>
      <c r="S8" s="102">
        <v>7376</v>
      </c>
      <c r="T8" s="102">
        <v>431</v>
      </c>
      <c r="U8" s="103">
        <v>6903</v>
      </c>
      <c r="V8" s="103">
        <v>7</v>
      </c>
      <c r="W8" s="103">
        <v>143</v>
      </c>
      <c r="X8" s="103">
        <v>318</v>
      </c>
      <c r="Y8" s="103">
        <v>1</v>
      </c>
      <c r="Z8" s="103">
        <v>1</v>
      </c>
      <c r="AA8" s="103">
        <v>6733</v>
      </c>
      <c r="AB8" s="103">
        <v>143</v>
      </c>
      <c r="AC8" s="103">
        <v>291</v>
      </c>
      <c r="AD8" s="103">
        <v>1</v>
      </c>
      <c r="AE8" s="103">
        <v>26</v>
      </c>
      <c r="AF8" s="103">
        <v>1</v>
      </c>
      <c r="AG8" s="103">
        <v>1</v>
      </c>
      <c r="AH8" s="103">
        <v>23</v>
      </c>
      <c r="AI8" s="103">
        <v>1</v>
      </c>
      <c r="AJ8" s="10"/>
      <c r="AK8" s="10"/>
    </row>
    <row r="9" spans="1:37" ht="23.1" customHeight="1">
      <c r="A9" s="173"/>
      <c r="B9" s="50" t="s">
        <v>28</v>
      </c>
      <c r="C9" s="48"/>
      <c r="D9" s="51" t="s">
        <v>27</v>
      </c>
      <c r="E9" s="112">
        <f t="shared" si="3"/>
        <v>128</v>
      </c>
      <c r="F9" s="112"/>
      <c r="G9" s="113">
        <f t="shared" si="0"/>
        <v>104</v>
      </c>
      <c r="H9" s="119"/>
      <c r="I9" s="115"/>
      <c r="J9" s="116">
        <f t="shared" si="4"/>
        <v>81.25</v>
      </c>
      <c r="K9" s="117"/>
      <c r="L9" s="118"/>
      <c r="M9" s="113">
        <f t="shared" si="1"/>
        <v>98</v>
      </c>
      <c r="N9" s="119"/>
      <c r="O9" s="115"/>
      <c r="P9" s="120">
        <f t="shared" si="2"/>
        <v>76.5625</v>
      </c>
      <c r="Q9" s="121"/>
      <c r="R9" s="99" t="s">
        <v>98</v>
      </c>
      <c r="S9" s="102">
        <v>85</v>
      </c>
      <c r="T9" s="102">
        <v>43</v>
      </c>
      <c r="U9" s="103">
        <v>47</v>
      </c>
      <c r="V9" s="103">
        <v>6</v>
      </c>
      <c r="W9" s="103">
        <v>17</v>
      </c>
      <c r="X9" s="103">
        <v>24</v>
      </c>
      <c r="Y9" s="103">
        <v>1</v>
      </c>
      <c r="Z9" s="103">
        <v>9</v>
      </c>
      <c r="AA9" s="103">
        <v>45</v>
      </c>
      <c r="AB9" s="103">
        <v>22</v>
      </c>
      <c r="AC9" s="103">
        <v>22</v>
      </c>
      <c r="AD9" s="103">
        <v>9</v>
      </c>
      <c r="AE9" s="103">
        <v>2</v>
      </c>
      <c r="AF9" s="103">
        <v>2</v>
      </c>
      <c r="AG9" s="103">
        <v>2</v>
      </c>
      <c r="AH9" s="103">
        <v>2</v>
      </c>
      <c r="AI9" s="103">
        <v>2</v>
      </c>
      <c r="AJ9" s="10"/>
      <c r="AK9" s="10"/>
    </row>
    <row r="10" spans="1:37" ht="23.1" customHeight="1">
      <c r="A10" s="161"/>
      <c r="B10" s="50" t="s">
        <v>32</v>
      </c>
      <c r="C10" s="48"/>
      <c r="D10" s="51" t="s">
        <v>37</v>
      </c>
      <c r="E10" s="113">
        <f t="shared" si="3"/>
        <v>2234</v>
      </c>
      <c r="F10" s="112"/>
      <c r="G10" s="113">
        <f t="shared" si="0"/>
        <v>2103</v>
      </c>
      <c r="H10" s="119"/>
      <c r="I10" s="115"/>
      <c r="J10" s="116">
        <f t="shared" si="4"/>
        <v>94.136078782452998</v>
      </c>
      <c r="K10" s="117"/>
      <c r="L10" s="118"/>
      <c r="M10" s="113">
        <f t="shared" si="1"/>
        <v>2019</v>
      </c>
      <c r="N10" s="119"/>
      <c r="O10" s="115"/>
      <c r="P10" s="120">
        <f t="shared" si="2"/>
        <v>90.376007162041176</v>
      </c>
      <c r="Q10" s="121"/>
      <c r="R10" s="99" t="s">
        <v>99</v>
      </c>
      <c r="S10" s="102">
        <v>1979</v>
      </c>
      <c r="T10" s="102">
        <v>255</v>
      </c>
      <c r="U10" s="103">
        <v>1814</v>
      </c>
      <c r="V10" s="103">
        <v>3</v>
      </c>
      <c r="W10" s="103">
        <v>58</v>
      </c>
      <c r="X10" s="103">
        <v>218</v>
      </c>
      <c r="Y10" s="103">
        <v>0</v>
      </c>
      <c r="Z10" s="103">
        <v>10</v>
      </c>
      <c r="AA10" s="103">
        <v>1750</v>
      </c>
      <c r="AB10" s="103">
        <v>58</v>
      </c>
      <c r="AC10" s="103">
        <v>202</v>
      </c>
      <c r="AD10" s="103">
        <v>9</v>
      </c>
      <c r="AE10" s="103">
        <v>5</v>
      </c>
      <c r="AF10" s="103">
        <v>1</v>
      </c>
      <c r="AG10" s="103">
        <v>1</v>
      </c>
      <c r="AH10" s="103">
        <v>4</v>
      </c>
      <c r="AI10" s="103">
        <v>1</v>
      </c>
      <c r="AJ10" s="10"/>
      <c r="AK10" s="10"/>
    </row>
    <row r="11" spans="1:37" ht="23.1" customHeight="1">
      <c r="A11" s="160" t="s">
        <v>71</v>
      </c>
      <c r="B11" s="47" t="s">
        <v>3</v>
      </c>
      <c r="C11" s="48"/>
      <c r="D11" s="49" t="s">
        <v>9</v>
      </c>
      <c r="E11" s="112">
        <f t="shared" si="3"/>
        <v>2084</v>
      </c>
      <c r="F11" s="112"/>
      <c r="G11" s="113">
        <f t="shared" si="0"/>
        <v>1827</v>
      </c>
      <c r="H11" s="119"/>
      <c r="I11" s="115"/>
      <c r="J11" s="116">
        <f t="shared" si="4"/>
        <v>87.667946257197698</v>
      </c>
      <c r="K11" s="117"/>
      <c r="L11" s="118"/>
      <c r="M11" s="113">
        <f t="shared" si="1"/>
        <v>1731</v>
      </c>
      <c r="N11" s="119"/>
      <c r="O11" s="115"/>
      <c r="P11" s="120">
        <f t="shared" si="2"/>
        <v>83.061420345489438</v>
      </c>
      <c r="Q11" s="121"/>
      <c r="R11" s="99" t="s">
        <v>100</v>
      </c>
      <c r="S11" s="102">
        <v>1632</v>
      </c>
      <c r="T11" s="102">
        <v>452</v>
      </c>
      <c r="U11" s="103">
        <v>1482</v>
      </c>
      <c r="V11" s="103">
        <v>0</v>
      </c>
      <c r="W11" s="103">
        <v>6</v>
      </c>
      <c r="X11" s="103">
        <v>336</v>
      </c>
      <c r="Y11" s="103">
        <v>0</v>
      </c>
      <c r="Z11" s="103">
        <v>3</v>
      </c>
      <c r="AA11" s="103">
        <v>1409</v>
      </c>
      <c r="AB11" s="103">
        <v>6</v>
      </c>
      <c r="AC11" s="103">
        <v>313</v>
      </c>
      <c r="AD11" s="103">
        <v>3</v>
      </c>
      <c r="AE11" s="103">
        <v>1</v>
      </c>
      <c r="AF11" s="103">
        <v>3</v>
      </c>
      <c r="AG11" s="103">
        <v>5</v>
      </c>
      <c r="AH11" s="103">
        <v>1</v>
      </c>
      <c r="AI11" s="103">
        <v>3</v>
      </c>
      <c r="AJ11" s="10"/>
      <c r="AK11" s="10"/>
    </row>
    <row r="12" spans="1:37" ht="23.1" customHeight="1">
      <c r="A12" s="161"/>
      <c r="B12" s="47" t="s">
        <v>5</v>
      </c>
      <c r="C12" s="48"/>
      <c r="D12" s="49" t="s">
        <v>34</v>
      </c>
      <c r="E12" s="113">
        <f t="shared" si="3"/>
        <v>75834</v>
      </c>
      <c r="F12" s="112"/>
      <c r="G12" s="113">
        <f t="shared" si="0"/>
        <v>61690</v>
      </c>
      <c r="H12" s="119"/>
      <c r="I12" s="115"/>
      <c r="J12" s="116">
        <f t="shared" si="4"/>
        <v>81.348735395732788</v>
      </c>
      <c r="K12" s="117"/>
      <c r="L12" s="118"/>
      <c r="M12" s="113">
        <f t="shared" si="1"/>
        <v>57879</v>
      </c>
      <c r="N12" s="119"/>
      <c r="O12" s="115"/>
      <c r="P12" s="120">
        <f t="shared" si="2"/>
        <v>76.323285070021356</v>
      </c>
      <c r="Q12" s="121"/>
      <c r="R12" s="99" t="s">
        <v>101</v>
      </c>
      <c r="S12" s="102">
        <v>31878</v>
      </c>
      <c r="T12" s="102">
        <v>43956</v>
      </c>
      <c r="U12" s="103">
        <v>26090</v>
      </c>
      <c r="V12" s="103">
        <v>406</v>
      </c>
      <c r="W12" s="103">
        <v>931</v>
      </c>
      <c r="X12" s="103">
        <v>33161</v>
      </c>
      <c r="Y12" s="103">
        <v>162</v>
      </c>
      <c r="Z12" s="103">
        <v>940</v>
      </c>
      <c r="AA12" s="103">
        <v>24776</v>
      </c>
      <c r="AB12" s="103">
        <v>1137</v>
      </c>
      <c r="AC12" s="103">
        <v>31055</v>
      </c>
      <c r="AD12" s="103">
        <v>911</v>
      </c>
      <c r="AE12" s="103">
        <v>739</v>
      </c>
      <c r="AF12" s="103">
        <v>550</v>
      </c>
      <c r="AG12" s="103">
        <v>1098</v>
      </c>
      <c r="AH12" s="103">
        <v>668</v>
      </c>
      <c r="AI12" s="103">
        <v>466</v>
      </c>
      <c r="AJ12" s="10"/>
      <c r="AK12" s="10"/>
    </row>
    <row r="13" spans="1:37" ht="23.1" customHeight="1">
      <c r="A13" s="64" t="s">
        <v>72</v>
      </c>
      <c r="B13" s="47"/>
      <c r="C13" s="48"/>
      <c r="D13" s="49" t="s">
        <v>10</v>
      </c>
      <c r="E13" s="113">
        <f t="shared" si="3"/>
        <v>106843</v>
      </c>
      <c r="F13" s="112"/>
      <c r="G13" s="113">
        <f t="shared" si="0"/>
        <v>90201</v>
      </c>
      <c r="H13" s="119"/>
      <c r="I13" s="115"/>
      <c r="J13" s="116">
        <f t="shared" si="4"/>
        <v>84.423874282826205</v>
      </c>
      <c r="K13" s="117"/>
      <c r="L13" s="118"/>
      <c r="M13" s="113">
        <f t="shared" si="1"/>
        <v>85795</v>
      </c>
      <c r="N13" s="123"/>
      <c r="O13" s="115"/>
      <c r="P13" s="120">
        <f t="shared" si="2"/>
        <v>80.300066452645467</v>
      </c>
      <c r="Q13" s="121"/>
      <c r="R13" s="99">
        <v>4</v>
      </c>
      <c r="S13" s="102">
        <v>77069</v>
      </c>
      <c r="T13" s="102">
        <v>29774</v>
      </c>
      <c r="U13" s="103">
        <v>68105</v>
      </c>
      <c r="V13" s="103">
        <v>215</v>
      </c>
      <c r="W13" s="103">
        <v>1595</v>
      </c>
      <c r="X13" s="103">
        <v>19988</v>
      </c>
      <c r="Y13" s="103">
        <v>16</v>
      </c>
      <c r="Z13" s="103">
        <v>282</v>
      </c>
      <c r="AA13" s="103">
        <v>65533</v>
      </c>
      <c r="AB13" s="103">
        <v>1610</v>
      </c>
      <c r="AC13" s="103">
        <v>18422</v>
      </c>
      <c r="AD13" s="103">
        <v>230</v>
      </c>
      <c r="AE13" s="103">
        <v>391</v>
      </c>
      <c r="AF13" s="103">
        <v>107</v>
      </c>
      <c r="AG13" s="103">
        <v>119</v>
      </c>
      <c r="AH13" s="103">
        <v>312</v>
      </c>
      <c r="AI13" s="103">
        <v>74</v>
      </c>
      <c r="AJ13" s="10"/>
      <c r="AK13" s="10"/>
    </row>
    <row r="14" spans="1:37" ht="23.1" customHeight="1">
      <c r="A14" s="160" t="s">
        <v>73</v>
      </c>
      <c r="B14" s="47" t="s">
        <v>3</v>
      </c>
      <c r="C14" s="48"/>
      <c r="D14" s="49" t="s">
        <v>11</v>
      </c>
      <c r="E14" s="112">
        <f t="shared" si="3"/>
        <v>35165</v>
      </c>
      <c r="F14" s="112"/>
      <c r="G14" s="113">
        <f t="shared" si="0"/>
        <v>32168</v>
      </c>
      <c r="H14" s="119"/>
      <c r="I14" s="115"/>
      <c r="J14" s="116">
        <f t="shared" si="4"/>
        <v>91.477321200056878</v>
      </c>
      <c r="K14" s="117"/>
      <c r="L14" s="118"/>
      <c r="M14" s="113">
        <f t="shared" si="1"/>
        <v>31182</v>
      </c>
      <c r="N14" s="119"/>
      <c r="O14" s="115"/>
      <c r="P14" s="120">
        <f t="shared" si="2"/>
        <v>88.673396843452295</v>
      </c>
      <c r="Q14" s="121"/>
      <c r="R14" s="99" t="s">
        <v>102</v>
      </c>
      <c r="S14" s="102">
        <v>32537</v>
      </c>
      <c r="T14" s="102">
        <v>2628</v>
      </c>
      <c r="U14" s="103">
        <v>29718</v>
      </c>
      <c r="V14" s="103">
        <v>56</v>
      </c>
      <c r="W14" s="103">
        <v>472</v>
      </c>
      <c r="X14" s="103">
        <v>1906</v>
      </c>
      <c r="Y14" s="103">
        <v>2</v>
      </c>
      <c r="Z14" s="103">
        <v>14</v>
      </c>
      <c r="AA14" s="103">
        <v>28946</v>
      </c>
      <c r="AB14" s="103">
        <v>497</v>
      </c>
      <c r="AC14" s="103">
        <v>1726</v>
      </c>
      <c r="AD14" s="103">
        <v>13</v>
      </c>
      <c r="AE14" s="103">
        <v>74</v>
      </c>
      <c r="AF14" s="103">
        <v>2</v>
      </c>
      <c r="AG14" s="103">
        <v>2</v>
      </c>
      <c r="AH14" s="103">
        <v>64</v>
      </c>
      <c r="AI14" s="103">
        <v>1</v>
      </c>
      <c r="AJ14" s="10"/>
      <c r="AK14" s="10"/>
    </row>
    <row r="15" spans="1:37" ht="23.1" customHeight="1">
      <c r="A15" s="161"/>
      <c r="B15" s="47" t="s">
        <v>5</v>
      </c>
      <c r="C15" s="48"/>
      <c r="D15" s="49" t="s">
        <v>12</v>
      </c>
      <c r="E15" s="113">
        <f t="shared" si="3"/>
        <v>176649</v>
      </c>
      <c r="F15" s="112"/>
      <c r="G15" s="113">
        <f t="shared" si="0"/>
        <v>138943</v>
      </c>
      <c r="H15" s="119"/>
      <c r="I15" s="115"/>
      <c r="J15" s="116">
        <f t="shared" si="4"/>
        <v>78.654846616737146</v>
      </c>
      <c r="K15" s="117"/>
      <c r="L15" s="118"/>
      <c r="M15" s="113">
        <f>AA15+AB15+AC15+AD15</f>
        <v>128476</v>
      </c>
      <c r="N15" s="119"/>
      <c r="O15" s="115"/>
      <c r="P15" s="120">
        <f t="shared" si="2"/>
        <v>72.729537104653858</v>
      </c>
      <c r="Q15" s="121"/>
      <c r="R15" s="99" t="s">
        <v>103</v>
      </c>
      <c r="S15" s="102">
        <v>168112</v>
      </c>
      <c r="T15" s="102">
        <v>8537</v>
      </c>
      <c r="U15" s="103">
        <v>125892</v>
      </c>
      <c r="V15" s="103">
        <v>2992</v>
      </c>
      <c r="W15" s="103">
        <v>6798</v>
      </c>
      <c r="X15" s="103">
        <v>2968</v>
      </c>
      <c r="Y15" s="103">
        <v>55</v>
      </c>
      <c r="Z15" s="103">
        <v>238</v>
      </c>
      <c r="AA15" s="103">
        <v>117883</v>
      </c>
      <c r="AB15" s="103">
        <v>7640</v>
      </c>
      <c r="AC15" s="103">
        <v>2694</v>
      </c>
      <c r="AD15" s="103">
        <v>259</v>
      </c>
      <c r="AE15" s="103">
        <v>2315</v>
      </c>
      <c r="AF15" s="103">
        <v>142</v>
      </c>
      <c r="AG15" s="103">
        <v>187</v>
      </c>
      <c r="AH15" s="103">
        <v>2132</v>
      </c>
      <c r="AI15" s="103">
        <v>128</v>
      </c>
      <c r="AJ15" s="10"/>
      <c r="AK15" s="10"/>
    </row>
    <row r="16" spans="1:37" ht="23.1" customHeight="1">
      <c r="A16" s="160" t="s">
        <v>74</v>
      </c>
      <c r="B16" s="47" t="s">
        <v>3</v>
      </c>
      <c r="C16" s="48"/>
      <c r="D16" s="49" t="s">
        <v>13</v>
      </c>
      <c r="E16" s="112">
        <f t="shared" si="3"/>
        <v>21973</v>
      </c>
      <c r="F16" s="112"/>
      <c r="G16" s="113">
        <f t="shared" si="0"/>
        <v>19913</v>
      </c>
      <c r="H16" s="119"/>
      <c r="I16" s="115"/>
      <c r="J16" s="116">
        <f t="shared" si="4"/>
        <v>90.624857780002728</v>
      </c>
      <c r="K16" s="117"/>
      <c r="L16" s="118"/>
      <c r="M16" s="113">
        <f t="shared" si="1"/>
        <v>19260</v>
      </c>
      <c r="N16" s="119"/>
      <c r="O16" s="115"/>
      <c r="P16" s="120">
        <f t="shared" si="2"/>
        <v>87.653028717061858</v>
      </c>
      <c r="Q16" s="121"/>
      <c r="R16" s="99" t="s">
        <v>91</v>
      </c>
      <c r="S16" s="102">
        <f>SUM(S17:S20)</f>
        <v>20649</v>
      </c>
      <c r="T16" s="104">
        <f>SUM(T17:T20)</f>
        <v>1324</v>
      </c>
      <c r="U16" s="104">
        <f t="shared" ref="U16:AI16" si="5">SUM(U17:U20)</f>
        <v>18712</v>
      </c>
      <c r="V16" s="104">
        <f t="shared" si="5"/>
        <v>48</v>
      </c>
      <c r="W16" s="104">
        <f t="shared" si="5"/>
        <v>290</v>
      </c>
      <c r="X16" s="104">
        <f t="shared" si="5"/>
        <v>848</v>
      </c>
      <c r="Y16" s="104">
        <f t="shared" si="5"/>
        <v>1</v>
      </c>
      <c r="Z16" s="104">
        <f t="shared" si="5"/>
        <v>14</v>
      </c>
      <c r="AA16" s="104">
        <f t="shared" si="5"/>
        <v>18167</v>
      </c>
      <c r="AB16" s="104">
        <f t="shared" si="5"/>
        <v>298</v>
      </c>
      <c r="AC16" s="104">
        <f t="shared" si="5"/>
        <v>781</v>
      </c>
      <c r="AD16" s="104">
        <f t="shared" si="5"/>
        <v>14</v>
      </c>
      <c r="AE16" s="104">
        <f t="shared" si="5"/>
        <v>62</v>
      </c>
      <c r="AF16" s="104">
        <f t="shared" si="5"/>
        <v>3</v>
      </c>
      <c r="AG16" s="104">
        <f t="shared" si="5"/>
        <v>4</v>
      </c>
      <c r="AH16" s="104">
        <f t="shared" si="5"/>
        <v>47</v>
      </c>
      <c r="AI16" s="104">
        <f t="shared" si="5"/>
        <v>2</v>
      </c>
      <c r="AJ16" s="10"/>
      <c r="AK16" s="10"/>
    </row>
    <row r="17" spans="1:37" ht="23.1" customHeight="1">
      <c r="A17" s="173"/>
      <c r="B17" s="47" t="s">
        <v>5</v>
      </c>
      <c r="C17" s="48"/>
      <c r="D17" s="49" t="s">
        <v>38</v>
      </c>
      <c r="E17" s="112">
        <f>S21</f>
        <v>42084</v>
      </c>
      <c r="F17" s="112"/>
      <c r="G17" s="113">
        <f>U21+V21+W21</f>
        <v>40165</v>
      </c>
      <c r="H17" s="119"/>
      <c r="I17" s="115"/>
      <c r="J17" s="116">
        <f t="shared" si="4"/>
        <v>95.440072236479423</v>
      </c>
      <c r="K17" s="117"/>
      <c r="L17" s="118"/>
      <c r="M17" s="113">
        <f>AA21+AB21</f>
        <v>39229</v>
      </c>
      <c r="N17" s="119"/>
      <c r="O17" s="115"/>
      <c r="P17" s="120">
        <f t="shared" si="2"/>
        <v>93.2159490542724</v>
      </c>
      <c r="Q17" s="121"/>
      <c r="R17" s="99" t="s">
        <v>104</v>
      </c>
      <c r="S17" s="70">
        <v>3895</v>
      </c>
      <c r="T17" s="70">
        <v>88</v>
      </c>
      <c r="U17" s="71">
        <v>3546</v>
      </c>
      <c r="V17" s="71">
        <v>1</v>
      </c>
      <c r="W17" s="71">
        <v>42</v>
      </c>
      <c r="X17" s="71">
        <v>48</v>
      </c>
      <c r="Y17" s="71">
        <v>0</v>
      </c>
      <c r="Z17" s="71">
        <v>0</v>
      </c>
      <c r="AA17" s="71">
        <v>3469</v>
      </c>
      <c r="AB17" s="71">
        <v>38</v>
      </c>
      <c r="AC17" s="71">
        <v>37</v>
      </c>
      <c r="AD17" s="71">
        <v>0</v>
      </c>
      <c r="AE17" s="71">
        <v>6</v>
      </c>
      <c r="AF17" s="71">
        <v>0</v>
      </c>
      <c r="AG17" s="71">
        <v>0</v>
      </c>
      <c r="AH17" s="71">
        <v>3</v>
      </c>
      <c r="AI17" s="71">
        <v>0</v>
      </c>
      <c r="AJ17" s="10"/>
      <c r="AK17" s="10"/>
    </row>
    <row r="18" spans="1:37" ht="23.1" customHeight="1">
      <c r="A18" s="173"/>
      <c r="B18" s="47" t="s">
        <v>28</v>
      </c>
      <c r="C18" s="48"/>
      <c r="D18" s="51" t="s">
        <v>39</v>
      </c>
      <c r="E18" s="112">
        <f t="shared" ref="E18" si="6">S27+T27</f>
        <v>50583</v>
      </c>
      <c r="F18" s="112"/>
      <c r="G18" s="113">
        <f t="shared" ref="G18" si="7">U27+V27+W27+X27+Y27+Z27</f>
        <v>47841</v>
      </c>
      <c r="H18" s="119"/>
      <c r="I18" s="115"/>
      <c r="J18" s="116">
        <f t="shared" si="4"/>
        <v>94.579206452760815</v>
      </c>
      <c r="K18" s="117"/>
      <c r="L18" s="118"/>
      <c r="M18" s="113">
        <f>AA27+AB27+AC27+AD27</f>
        <v>46619</v>
      </c>
      <c r="N18" s="119"/>
      <c r="O18" s="115"/>
      <c r="P18" s="120">
        <f t="shared" si="2"/>
        <v>92.163375046952538</v>
      </c>
      <c r="Q18" s="121"/>
      <c r="R18" s="99" t="s">
        <v>105</v>
      </c>
      <c r="S18" s="70">
        <v>2195</v>
      </c>
      <c r="T18" s="70">
        <v>33</v>
      </c>
      <c r="U18" s="71">
        <v>2058</v>
      </c>
      <c r="V18" s="71">
        <v>2</v>
      </c>
      <c r="W18" s="71">
        <v>36</v>
      </c>
      <c r="X18" s="71">
        <v>20</v>
      </c>
      <c r="Y18" s="71">
        <v>0</v>
      </c>
      <c r="Z18" s="71">
        <v>3</v>
      </c>
      <c r="AA18" s="71">
        <v>2001</v>
      </c>
      <c r="AB18" s="71">
        <v>33</v>
      </c>
      <c r="AC18" s="71">
        <v>20</v>
      </c>
      <c r="AD18" s="71">
        <v>3</v>
      </c>
      <c r="AE18" s="71">
        <v>6</v>
      </c>
      <c r="AF18" s="71">
        <v>0</v>
      </c>
      <c r="AG18" s="71">
        <v>0</v>
      </c>
      <c r="AH18" s="71">
        <v>6</v>
      </c>
      <c r="AI18" s="71">
        <v>0</v>
      </c>
      <c r="AJ18" s="10"/>
      <c r="AK18" s="10"/>
    </row>
    <row r="19" spans="1:37" ht="23.1" customHeight="1">
      <c r="A19" s="161"/>
      <c r="B19" s="47" t="s">
        <v>32</v>
      </c>
      <c r="C19" s="48"/>
      <c r="D19" s="49" t="s">
        <v>40</v>
      </c>
      <c r="E19" s="113">
        <f t="shared" ref="E19:E32" si="8">S33+T33</f>
        <v>9489</v>
      </c>
      <c r="F19" s="112"/>
      <c r="G19" s="113">
        <f t="shared" ref="G19:G32" si="9">U33+V33+W33+X33+Y33+Z33</f>
        <v>9191</v>
      </c>
      <c r="H19" s="119"/>
      <c r="I19" s="115"/>
      <c r="J19" s="116">
        <f t="shared" si="4"/>
        <v>96.859521551269893</v>
      </c>
      <c r="K19" s="117"/>
      <c r="L19" s="118"/>
      <c r="M19" s="113">
        <f>AA33+AB33+AC33+AD33</f>
        <v>8998</v>
      </c>
      <c r="N19" s="119"/>
      <c r="O19" s="115"/>
      <c r="P19" s="120">
        <f t="shared" si="2"/>
        <v>94.825587522394343</v>
      </c>
      <c r="Q19" s="121"/>
      <c r="R19" s="99" t="s">
        <v>106</v>
      </c>
      <c r="S19" s="70">
        <v>5558</v>
      </c>
      <c r="T19" s="70">
        <v>31</v>
      </c>
      <c r="U19" s="71">
        <v>5282</v>
      </c>
      <c r="V19" s="71">
        <v>13</v>
      </c>
      <c r="W19" s="71">
        <v>79</v>
      </c>
      <c r="X19" s="71">
        <v>20</v>
      </c>
      <c r="Y19" s="71">
        <v>0</v>
      </c>
      <c r="Z19" s="71">
        <v>1</v>
      </c>
      <c r="AA19" s="71">
        <v>5171</v>
      </c>
      <c r="AB19" s="71">
        <v>82</v>
      </c>
      <c r="AC19" s="71">
        <v>19</v>
      </c>
      <c r="AD19" s="71">
        <v>1</v>
      </c>
      <c r="AE19" s="71">
        <v>7</v>
      </c>
      <c r="AF19" s="71">
        <v>0</v>
      </c>
      <c r="AG19" s="71">
        <v>0</v>
      </c>
      <c r="AH19" s="71">
        <v>5</v>
      </c>
      <c r="AI19" s="71">
        <v>0</v>
      </c>
      <c r="AJ19" s="10"/>
      <c r="AK19" s="10"/>
    </row>
    <row r="20" spans="1:37" ht="23.1" customHeight="1">
      <c r="A20" s="64" t="s">
        <v>75</v>
      </c>
      <c r="B20" s="62"/>
      <c r="C20" s="42"/>
      <c r="D20" s="63" t="s">
        <v>14</v>
      </c>
      <c r="E20" s="124">
        <f t="shared" si="8"/>
        <v>42324</v>
      </c>
      <c r="F20" s="125"/>
      <c r="G20" s="124">
        <f t="shared" si="9"/>
        <v>40401</v>
      </c>
      <c r="H20" s="126"/>
      <c r="I20" s="127"/>
      <c r="J20" s="128">
        <f t="shared" si="4"/>
        <v>95.456478593705697</v>
      </c>
      <c r="K20" s="129"/>
      <c r="L20" s="130"/>
      <c r="M20" s="124">
        <f>AA34+AB34+AC34+AD34+AE34+AG34</f>
        <v>39384</v>
      </c>
      <c r="N20" s="126"/>
      <c r="O20" s="127"/>
      <c r="P20" s="131">
        <f t="shared" si="2"/>
        <v>93.053586617521972</v>
      </c>
      <c r="Q20" s="132"/>
      <c r="R20" s="99" t="s">
        <v>107</v>
      </c>
      <c r="S20" s="70">
        <v>9001</v>
      </c>
      <c r="T20" s="70">
        <v>1172</v>
      </c>
      <c r="U20" s="71">
        <v>7826</v>
      </c>
      <c r="V20" s="71">
        <v>32</v>
      </c>
      <c r="W20" s="71">
        <v>133</v>
      </c>
      <c r="X20" s="71">
        <v>760</v>
      </c>
      <c r="Y20" s="71">
        <v>1</v>
      </c>
      <c r="Z20" s="71">
        <v>10</v>
      </c>
      <c r="AA20" s="71">
        <v>7526</v>
      </c>
      <c r="AB20" s="71">
        <v>145</v>
      </c>
      <c r="AC20" s="71">
        <v>705</v>
      </c>
      <c r="AD20" s="71">
        <v>10</v>
      </c>
      <c r="AE20" s="71">
        <v>43</v>
      </c>
      <c r="AF20" s="71">
        <v>3</v>
      </c>
      <c r="AG20" s="71">
        <v>4</v>
      </c>
      <c r="AH20" s="71">
        <v>33</v>
      </c>
      <c r="AI20" s="71">
        <v>2</v>
      </c>
      <c r="AJ20" s="10"/>
      <c r="AK20" s="10"/>
    </row>
    <row r="21" spans="1:37" ht="23.1" customHeight="1">
      <c r="A21" s="64" t="s">
        <v>76</v>
      </c>
      <c r="B21" s="62"/>
      <c r="C21" s="42"/>
      <c r="D21" s="63" t="s">
        <v>15</v>
      </c>
      <c r="E21" s="124">
        <f t="shared" si="8"/>
        <v>4871</v>
      </c>
      <c r="F21" s="125"/>
      <c r="G21" s="124">
        <f t="shared" si="9"/>
        <v>4574</v>
      </c>
      <c r="H21" s="133"/>
      <c r="I21" s="126"/>
      <c r="J21" s="128">
        <f t="shared" si="4"/>
        <v>93.902689386163004</v>
      </c>
      <c r="K21" s="129"/>
      <c r="L21" s="130"/>
      <c r="M21" s="124">
        <f t="shared" ref="M21:M32" si="10">AA35+AB35+AC35+AD35</f>
        <v>4404</v>
      </c>
      <c r="N21" s="133"/>
      <c r="O21" s="126"/>
      <c r="P21" s="131">
        <f t="shared" si="2"/>
        <v>90.412646273865732</v>
      </c>
      <c r="Q21" s="132"/>
      <c r="R21" s="99" t="s">
        <v>92</v>
      </c>
      <c r="S21" s="104">
        <f>SUM(S22:S26)</f>
        <v>42084</v>
      </c>
      <c r="T21" s="104">
        <f t="shared" ref="T21:AI21" si="11">SUM(T22:T26)</f>
        <v>0</v>
      </c>
      <c r="U21" s="104">
        <f t="shared" si="11"/>
        <v>39649</v>
      </c>
      <c r="V21" s="104">
        <f t="shared" si="11"/>
        <v>31</v>
      </c>
      <c r="W21" s="104">
        <f t="shared" si="11"/>
        <v>485</v>
      </c>
      <c r="X21" s="104">
        <f t="shared" si="11"/>
        <v>0</v>
      </c>
      <c r="Y21" s="104">
        <f t="shared" si="11"/>
        <v>0</v>
      </c>
      <c r="Z21" s="104">
        <f t="shared" si="11"/>
        <v>0</v>
      </c>
      <c r="AA21" s="104">
        <f t="shared" si="11"/>
        <v>38750</v>
      </c>
      <c r="AB21" s="104">
        <f t="shared" si="11"/>
        <v>479</v>
      </c>
      <c r="AC21" s="104">
        <f t="shared" si="11"/>
        <v>0</v>
      </c>
      <c r="AD21" s="104">
        <f t="shared" si="11"/>
        <v>0</v>
      </c>
      <c r="AE21" s="104">
        <f t="shared" si="11"/>
        <v>58</v>
      </c>
      <c r="AF21" s="104">
        <f t="shared" si="11"/>
        <v>0</v>
      </c>
      <c r="AG21" s="104">
        <f t="shared" si="11"/>
        <v>0</v>
      </c>
      <c r="AH21" s="104">
        <f t="shared" si="11"/>
        <v>49</v>
      </c>
      <c r="AI21" s="104">
        <f t="shared" si="11"/>
        <v>0</v>
      </c>
      <c r="AJ21" s="10"/>
      <c r="AK21" s="10"/>
    </row>
    <row r="22" spans="1:37" ht="23.1" customHeight="1">
      <c r="A22" s="160" t="s">
        <v>77</v>
      </c>
      <c r="B22" s="47" t="s">
        <v>3</v>
      </c>
      <c r="C22" s="48"/>
      <c r="D22" s="49" t="s">
        <v>16</v>
      </c>
      <c r="E22" s="112">
        <f t="shared" si="8"/>
        <v>1188</v>
      </c>
      <c r="F22" s="112"/>
      <c r="G22" s="113">
        <f t="shared" si="9"/>
        <v>1073</v>
      </c>
      <c r="H22" s="123"/>
      <c r="I22" s="119"/>
      <c r="J22" s="116">
        <f t="shared" si="4"/>
        <v>90.319865319865329</v>
      </c>
      <c r="K22" s="117"/>
      <c r="L22" s="118"/>
      <c r="M22" s="113">
        <f t="shared" si="10"/>
        <v>1050</v>
      </c>
      <c r="N22" s="123"/>
      <c r="O22" s="119"/>
      <c r="P22" s="120">
        <f t="shared" si="2"/>
        <v>88.383838383838381</v>
      </c>
      <c r="Q22" s="121"/>
      <c r="R22" s="99" t="s">
        <v>104</v>
      </c>
      <c r="S22" s="70">
        <v>37752</v>
      </c>
      <c r="T22" s="76"/>
      <c r="U22" s="71">
        <v>35718</v>
      </c>
      <c r="V22" s="71">
        <v>27</v>
      </c>
      <c r="W22" s="71">
        <v>447</v>
      </c>
      <c r="X22" s="76"/>
      <c r="Y22" s="76"/>
      <c r="Z22" s="76"/>
      <c r="AA22" s="71">
        <v>34961</v>
      </c>
      <c r="AB22" s="71">
        <v>440</v>
      </c>
      <c r="AC22" s="76"/>
      <c r="AD22" s="76"/>
      <c r="AE22" s="71">
        <v>52</v>
      </c>
      <c r="AF22" s="85"/>
      <c r="AG22" s="90"/>
      <c r="AH22" s="71">
        <v>44</v>
      </c>
      <c r="AI22" s="93"/>
      <c r="AJ22" s="10"/>
      <c r="AK22" s="10"/>
    </row>
    <row r="23" spans="1:37" ht="23.1" customHeight="1">
      <c r="A23" s="161"/>
      <c r="B23" s="47" t="s">
        <v>5</v>
      </c>
      <c r="C23" s="48"/>
      <c r="D23" s="49" t="s">
        <v>17</v>
      </c>
      <c r="E23" s="113">
        <f t="shared" si="8"/>
        <v>2400</v>
      </c>
      <c r="F23" s="112"/>
      <c r="G23" s="113">
        <f t="shared" si="9"/>
        <v>2232</v>
      </c>
      <c r="H23" s="123"/>
      <c r="I23" s="119"/>
      <c r="J23" s="116">
        <f t="shared" si="4"/>
        <v>93</v>
      </c>
      <c r="K23" s="117"/>
      <c r="L23" s="118"/>
      <c r="M23" s="113">
        <f t="shared" si="10"/>
        <v>2122</v>
      </c>
      <c r="N23" s="123"/>
      <c r="O23" s="119"/>
      <c r="P23" s="120">
        <f t="shared" si="2"/>
        <v>88.416666666666671</v>
      </c>
      <c r="Q23" s="121"/>
      <c r="R23" s="99" t="s">
        <v>105</v>
      </c>
      <c r="S23" s="70">
        <v>151</v>
      </c>
      <c r="T23" s="76"/>
      <c r="U23" s="71">
        <v>147</v>
      </c>
      <c r="V23" s="71">
        <v>0</v>
      </c>
      <c r="W23" s="71">
        <v>1</v>
      </c>
      <c r="X23" s="76"/>
      <c r="Y23" s="76"/>
      <c r="Z23" s="76"/>
      <c r="AA23" s="71">
        <v>144</v>
      </c>
      <c r="AB23" s="71">
        <v>1</v>
      </c>
      <c r="AC23" s="76"/>
      <c r="AD23" s="76"/>
      <c r="AE23" s="71">
        <v>0</v>
      </c>
      <c r="AF23" s="86"/>
      <c r="AG23" s="91"/>
      <c r="AH23" s="71">
        <v>0</v>
      </c>
      <c r="AI23" s="94"/>
      <c r="AJ23" s="10"/>
      <c r="AK23" s="10"/>
    </row>
    <row r="24" spans="1:37" ht="23.1" customHeight="1">
      <c r="A24" s="64" t="s">
        <v>78</v>
      </c>
      <c r="B24" s="47"/>
      <c r="C24" s="48"/>
      <c r="D24" s="51" t="s">
        <v>29</v>
      </c>
      <c r="E24" s="113">
        <f t="shared" si="8"/>
        <v>560</v>
      </c>
      <c r="F24" s="112"/>
      <c r="G24" s="113">
        <f t="shared" si="9"/>
        <v>471</v>
      </c>
      <c r="H24" s="119"/>
      <c r="I24" s="115"/>
      <c r="J24" s="116">
        <f t="shared" si="4"/>
        <v>84.107142857142861</v>
      </c>
      <c r="K24" s="117"/>
      <c r="L24" s="118"/>
      <c r="M24" s="113">
        <f t="shared" si="10"/>
        <v>413</v>
      </c>
      <c r="N24" s="123"/>
      <c r="O24" s="119"/>
      <c r="P24" s="120">
        <f t="shared" si="2"/>
        <v>73.75</v>
      </c>
      <c r="Q24" s="121"/>
      <c r="R24" s="99" t="s">
        <v>106</v>
      </c>
      <c r="S24" s="70">
        <v>106</v>
      </c>
      <c r="T24" s="76"/>
      <c r="U24" s="71">
        <v>100</v>
      </c>
      <c r="V24" s="71">
        <v>0</v>
      </c>
      <c r="W24" s="71">
        <v>0</v>
      </c>
      <c r="X24" s="76"/>
      <c r="Y24" s="76"/>
      <c r="Z24" s="76"/>
      <c r="AA24" s="71">
        <v>93</v>
      </c>
      <c r="AB24" s="71">
        <v>0</v>
      </c>
      <c r="AC24" s="76"/>
      <c r="AD24" s="76"/>
      <c r="AE24" s="71">
        <v>0</v>
      </c>
      <c r="AF24" s="86"/>
      <c r="AG24" s="91"/>
      <c r="AH24" s="71">
        <v>0</v>
      </c>
      <c r="AI24" s="94"/>
      <c r="AJ24" s="10"/>
      <c r="AK24" s="10"/>
    </row>
    <row r="25" spans="1:37" ht="23.1" customHeight="1">
      <c r="A25" s="66" t="s">
        <v>79</v>
      </c>
      <c r="B25" s="47"/>
      <c r="C25" s="48"/>
      <c r="D25" s="49" t="s">
        <v>18</v>
      </c>
      <c r="E25" s="113">
        <f t="shared" si="8"/>
        <v>24235</v>
      </c>
      <c r="F25" s="112"/>
      <c r="G25" s="113">
        <f t="shared" si="9"/>
        <v>20215</v>
      </c>
      <c r="H25" s="119"/>
      <c r="I25" s="115"/>
      <c r="J25" s="116">
        <f t="shared" si="4"/>
        <v>83.412420053641426</v>
      </c>
      <c r="K25" s="117"/>
      <c r="L25" s="118"/>
      <c r="M25" s="113">
        <f t="shared" si="10"/>
        <v>18571</v>
      </c>
      <c r="N25" s="123"/>
      <c r="O25" s="115"/>
      <c r="P25" s="120">
        <f t="shared" si="2"/>
        <v>76.628842583041063</v>
      </c>
      <c r="Q25" s="121"/>
      <c r="R25" s="99" t="s">
        <v>107</v>
      </c>
      <c r="S25" s="70">
        <v>257</v>
      </c>
      <c r="T25" s="76"/>
      <c r="U25" s="71">
        <v>240</v>
      </c>
      <c r="V25" s="71">
        <v>0</v>
      </c>
      <c r="W25" s="71">
        <v>4</v>
      </c>
      <c r="X25" s="76"/>
      <c r="Y25" s="76"/>
      <c r="Z25" s="76"/>
      <c r="AA25" s="71">
        <v>232</v>
      </c>
      <c r="AB25" s="71">
        <v>4</v>
      </c>
      <c r="AC25" s="76"/>
      <c r="AD25" s="76"/>
      <c r="AE25" s="71">
        <v>0</v>
      </c>
      <c r="AF25" s="86"/>
      <c r="AG25" s="91"/>
      <c r="AH25" s="71">
        <v>0</v>
      </c>
      <c r="AI25" s="94"/>
      <c r="AJ25" s="10"/>
      <c r="AK25" s="10"/>
    </row>
    <row r="26" spans="1:37" ht="23.1" customHeight="1">
      <c r="A26" s="162" t="s">
        <v>80</v>
      </c>
      <c r="B26" s="47" t="s">
        <v>3</v>
      </c>
      <c r="C26" s="48"/>
      <c r="D26" s="49" t="s">
        <v>19</v>
      </c>
      <c r="E26" s="112">
        <f t="shared" si="8"/>
        <v>39412</v>
      </c>
      <c r="F26" s="112"/>
      <c r="G26" s="113">
        <f t="shared" si="9"/>
        <v>33847</v>
      </c>
      <c r="H26" s="119"/>
      <c r="I26" s="115"/>
      <c r="J26" s="116">
        <f t="shared" si="4"/>
        <v>85.879935045163919</v>
      </c>
      <c r="K26" s="117"/>
      <c r="L26" s="118"/>
      <c r="M26" s="113">
        <f t="shared" si="10"/>
        <v>31611</v>
      </c>
      <c r="N26" s="119"/>
      <c r="O26" s="115"/>
      <c r="P26" s="120">
        <f t="shared" si="2"/>
        <v>80.206536080381611</v>
      </c>
      <c r="Q26" s="121"/>
      <c r="R26" s="99" t="s">
        <v>108</v>
      </c>
      <c r="S26" s="70">
        <v>3818</v>
      </c>
      <c r="T26" s="76"/>
      <c r="U26" s="71">
        <v>3444</v>
      </c>
      <c r="V26" s="71">
        <v>4</v>
      </c>
      <c r="W26" s="71">
        <v>33</v>
      </c>
      <c r="X26" s="76"/>
      <c r="Y26" s="76"/>
      <c r="Z26" s="76"/>
      <c r="AA26" s="71">
        <v>3320</v>
      </c>
      <c r="AB26" s="71">
        <v>34</v>
      </c>
      <c r="AC26" s="76"/>
      <c r="AD26" s="76"/>
      <c r="AE26" s="71">
        <v>6</v>
      </c>
      <c r="AF26" s="87"/>
      <c r="AG26" s="92"/>
      <c r="AH26" s="71">
        <v>5</v>
      </c>
      <c r="AI26" s="95"/>
      <c r="AJ26" s="10"/>
      <c r="AK26" s="10"/>
    </row>
    <row r="27" spans="1:37" ht="23.1" customHeight="1">
      <c r="A27" s="163"/>
      <c r="B27" s="47" t="s">
        <v>5</v>
      </c>
      <c r="C27" s="48"/>
      <c r="D27" s="49" t="s">
        <v>20</v>
      </c>
      <c r="E27" s="113">
        <f t="shared" si="8"/>
        <v>112</v>
      </c>
      <c r="F27" s="112"/>
      <c r="G27" s="113">
        <f t="shared" si="9"/>
        <v>103</v>
      </c>
      <c r="H27" s="119"/>
      <c r="I27" s="115"/>
      <c r="J27" s="116">
        <f t="shared" si="4"/>
        <v>91.964285714285708</v>
      </c>
      <c r="K27" s="117"/>
      <c r="L27" s="118"/>
      <c r="M27" s="113">
        <f t="shared" si="10"/>
        <v>95</v>
      </c>
      <c r="N27" s="119"/>
      <c r="O27" s="115"/>
      <c r="P27" s="120">
        <f t="shared" si="2"/>
        <v>84.821428571428569</v>
      </c>
      <c r="Q27" s="121"/>
      <c r="R27" s="99" t="s">
        <v>93</v>
      </c>
      <c r="S27" s="104">
        <f>SUM(S28:S32)</f>
        <v>44395</v>
      </c>
      <c r="T27" s="104">
        <f t="shared" ref="T27:AI27" si="12">SUM(T28:T32)</f>
        <v>6188</v>
      </c>
      <c r="U27" s="104">
        <f t="shared" si="12"/>
        <v>41742</v>
      </c>
      <c r="V27" s="104">
        <f t="shared" si="12"/>
        <v>51</v>
      </c>
      <c r="W27" s="104">
        <f t="shared" si="12"/>
        <v>667</v>
      </c>
      <c r="X27" s="104">
        <f t="shared" si="12"/>
        <v>5286</v>
      </c>
      <c r="Y27" s="104">
        <f t="shared" si="12"/>
        <v>3</v>
      </c>
      <c r="Z27" s="104">
        <f t="shared" si="12"/>
        <v>92</v>
      </c>
      <c r="AA27" s="104">
        <f t="shared" si="12"/>
        <v>40813</v>
      </c>
      <c r="AB27" s="104">
        <f t="shared" si="12"/>
        <v>660</v>
      </c>
      <c r="AC27" s="104">
        <f t="shared" si="12"/>
        <v>5066</v>
      </c>
      <c r="AD27" s="104">
        <f t="shared" si="12"/>
        <v>80</v>
      </c>
      <c r="AE27" s="104">
        <f t="shared" si="12"/>
        <v>93</v>
      </c>
      <c r="AF27" s="105">
        <f t="shared" si="12"/>
        <v>21</v>
      </c>
      <c r="AG27" s="105">
        <f t="shared" si="12"/>
        <v>23</v>
      </c>
      <c r="AH27" s="104">
        <f t="shared" si="12"/>
        <v>87</v>
      </c>
      <c r="AI27" s="104">
        <f t="shared" si="12"/>
        <v>19</v>
      </c>
      <c r="AJ27" s="10"/>
      <c r="AK27" s="10"/>
    </row>
    <row r="28" spans="1:37" ht="23.1" customHeight="1">
      <c r="A28" s="162" t="s">
        <v>81</v>
      </c>
      <c r="B28" s="47" t="s">
        <v>3</v>
      </c>
      <c r="C28" s="48"/>
      <c r="D28" s="49" t="s">
        <v>21</v>
      </c>
      <c r="E28" s="112">
        <f t="shared" si="8"/>
        <v>1350</v>
      </c>
      <c r="F28" s="112"/>
      <c r="G28" s="113">
        <f t="shared" si="9"/>
        <v>1050</v>
      </c>
      <c r="H28" s="119"/>
      <c r="I28" s="115"/>
      <c r="J28" s="116">
        <f t="shared" si="4"/>
        <v>77.777777777777786</v>
      </c>
      <c r="K28" s="117"/>
      <c r="L28" s="118"/>
      <c r="M28" s="113">
        <f t="shared" si="10"/>
        <v>971</v>
      </c>
      <c r="N28" s="119"/>
      <c r="O28" s="115"/>
      <c r="P28" s="120">
        <f t="shared" si="2"/>
        <v>71.925925925925924</v>
      </c>
      <c r="Q28" s="121"/>
      <c r="R28" s="99" t="s">
        <v>104</v>
      </c>
      <c r="S28" s="70">
        <v>10372</v>
      </c>
      <c r="T28" s="70">
        <v>2268</v>
      </c>
      <c r="U28" s="71">
        <v>9703</v>
      </c>
      <c r="V28" s="71">
        <v>26</v>
      </c>
      <c r="W28" s="71">
        <v>123</v>
      </c>
      <c r="X28" s="71">
        <v>2003</v>
      </c>
      <c r="Y28" s="71">
        <v>0</v>
      </c>
      <c r="Z28" s="71">
        <v>20</v>
      </c>
      <c r="AA28" s="71">
        <v>9499</v>
      </c>
      <c r="AB28" s="71">
        <v>142</v>
      </c>
      <c r="AC28" s="71">
        <v>1917</v>
      </c>
      <c r="AD28" s="71">
        <v>15</v>
      </c>
      <c r="AE28" s="84">
        <v>18</v>
      </c>
      <c r="AF28" s="71">
        <v>4</v>
      </c>
      <c r="AG28" s="71">
        <v>4</v>
      </c>
      <c r="AH28" s="70">
        <v>14</v>
      </c>
      <c r="AI28" s="71">
        <v>4</v>
      </c>
      <c r="AJ28" s="10"/>
      <c r="AK28" s="10"/>
    </row>
    <row r="29" spans="1:37" ht="23.1" customHeight="1">
      <c r="A29" s="163"/>
      <c r="B29" s="47" t="s">
        <v>5</v>
      </c>
      <c r="C29" s="48"/>
      <c r="D29" s="49" t="s">
        <v>22</v>
      </c>
      <c r="E29" s="113">
        <f t="shared" si="8"/>
        <v>98</v>
      </c>
      <c r="F29" s="112"/>
      <c r="G29" s="113">
        <f t="shared" si="9"/>
        <v>82</v>
      </c>
      <c r="H29" s="119"/>
      <c r="I29" s="115"/>
      <c r="J29" s="116">
        <f t="shared" si="4"/>
        <v>83.673469387755105</v>
      </c>
      <c r="K29" s="117"/>
      <c r="L29" s="118"/>
      <c r="M29" s="113">
        <f t="shared" si="10"/>
        <v>69</v>
      </c>
      <c r="N29" s="119"/>
      <c r="O29" s="115"/>
      <c r="P29" s="120">
        <f t="shared" si="2"/>
        <v>70.408163265306129</v>
      </c>
      <c r="Q29" s="121"/>
      <c r="R29" s="99" t="s">
        <v>105</v>
      </c>
      <c r="S29" s="70">
        <v>136</v>
      </c>
      <c r="T29" s="70">
        <v>21</v>
      </c>
      <c r="U29" s="71">
        <v>129</v>
      </c>
      <c r="V29" s="71">
        <v>0</v>
      </c>
      <c r="W29" s="71">
        <v>3</v>
      </c>
      <c r="X29" s="71">
        <v>14</v>
      </c>
      <c r="Y29" s="71">
        <v>0</v>
      </c>
      <c r="Z29" s="71">
        <v>0</v>
      </c>
      <c r="AA29" s="71">
        <v>127</v>
      </c>
      <c r="AB29" s="71">
        <v>3</v>
      </c>
      <c r="AC29" s="71">
        <v>9</v>
      </c>
      <c r="AD29" s="71">
        <v>0</v>
      </c>
      <c r="AE29" s="84">
        <v>0</v>
      </c>
      <c r="AF29" s="71">
        <v>0</v>
      </c>
      <c r="AG29" s="71">
        <v>0</v>
      </c>
      <c r="AH29" s="70">
        <v>0</v>
      </c>
      <c r="AI29" s="71">
        <v>0</v>
      </c>
      <c r="AJ29" s="10"/>
      <c r="AK29" s="10"/>
    </row>
    <row r="30" spans="1:37" ht="23.1" customHeight="1">
      <c r="A30" s="66" t="s">
        <v>82</v>
      </c>
      <c r="B30" s="62"/>
      <c r="C30" s="42"/>
      <c r="D30" s="63" t="s">
        <v>23</v>
      </c>
      <c r="E30" s="124">
        <f t="shared" si="8"/>
        <v>10783</v>
      </c>
      <c r="F30" s="125"/>
      <c r="G30" s="124">
        <f t="shared" si="9"/>
        <v>8346</v>
      </c>
      <c r="H30" s="126"/>
      <c r="I30" s="127"/>
      <c r="J30" s="128">
        <f t="shared" si="4"/>
        <v>77.399610498006126</v>
      </c>
      <c r="K30" s="129"/>
      <c r="L30" s="130"/>
      <c r="M30" s="124">
        <f t="shared" si="10"/>
        <v>7804</v>
      </c>
      <c r="N30" s="126"/>
      <c r="O30" s="127"/>
      <c r="P30" s="131">
        <f t="shared" si="2"/>
        <v>72.373180005564322</v>
      </c>
      <c r="Q30" s="121"/>
      <c r="R30" s="99" t="s">
        <v>106</v>
      </c>
      <c r="S30" s="70">
        <v>27179</v>
      </c>
      <c r="T30" s="70">
        <v>2295</v>
      </c>
      <c r="U30" s="71">
        <v>25731</v>
      </c>
      <c r="V30" s="71">
        <v>14</v>
      </c>
      <c r="W30" s="71">
        <v>429</v>
      </c>
      <c r="X30" s="71">
        <v>1993</v>
      </c>
      <c r="Y30" s="71">
        <v>1</v>
      </c>
      <c r="Z30" s="71">
        <v>43</v>
      </c>
      <c r="AA30" s="71">
        <v>25186</v>
      </c>
      <c r="AB30" s="71">
        <v>409</v>
      </c>
      <c r="AC30" s="71">
        <v>1925</v>
      </c>
      <c r="AD30" s="71">
        <v>41</v>
      </c>
      <c r="AE30" s="84">
        <v>61</v>
      </c>
      <c r="AF30" s="71">
        <v>12</v>
      </c>
      <c r="AG30" s="71">
        <v>13</v>
      </c>
      <c r="AH30" s="70">
        <v>60</v>
      </c>
      <c r="AI30" s="71">
        <v>12</v>
      </c>
      <c r="AJ30" s="10"/>
      <c r="AK30" s="10"/>
    </row>
    <row r="31" spans="1:37" ht="23.1" customHeight="1">
      <c r="A31" s="66" t="s">
        <v>83</v>
      </c>
      <c r="B31" s="62"/>
      <c r="C31" s="42"/>
      <c r="D31" s="63" t="s">
        <v>24</v>
      </c>
      <c r="E31" s="124">
        <f t="shared" si="8"/>
        <v>99879</v>
      </c>
      <c r="F31" s="125"/>
      <c r="G31" s="124">
        <f t="shared" si="9"/>
        <v>83139</v>
      </c>
      <c r="H31" s="126"/>
      <c r="I31" s="127"/>
      <c r="J31" s="128">
        <f t="shared" si="4"/>
        <v>83.239720061274141</v>
      </c>
      <c r="K31" s="129"/>
      <c r="L31" s="130"/>
      <c r="M31" s="124">
        <f t="shared" si="10"/>
        <v>78134</v>
      </c>
      <c r="N31" s="133"/>
      <c r="O31" s="127"/>
      <c r="P31" s="131">
        <f t="shared" si="2"/>
        <v>78.228656674576229</v>
      </c>
      <c r="Q31" s="132"/>
      <c r="R31" s="99" t="s">
        <v>107</v>
      </c>
      <c r="S31" s="70">
        <v>919</v>
      </c>
      <c r="T31" s="70">
        <v>290</v>
      </c>
      <c r="U31" s="71">
        <v>825</v>
      </c>
      <c r="V31" s="71">
        <v>3</v>
      </c>
      <c r="W31" s="71">
        <v>16</v>
      </c>
      <c r="X31" s="71">
        <v>218</v>
      </c>
      <c r="Y31" s="71">
        <v>0</v>
      </c>
      <c r="Z31" s="71">
        <v>7</v>
      </c>
      <c r="AA31" s="71">
        <v>800</v>
      </c>
      <c r="AB31" s="71">
        <v>14</v>
      </c>
      <c r="AC31" s="71">
        <v>200</v>
      </c>
      <c r="AD31" s="71">
        <v>3</v>
      </c>
      <c r="AE31" s="84">
        <v>3</v>
      </c>
      <c r="AF31" s="71">
        <v>2</v>
      </c>
      <c r="AG31" s="71">
        <v>2</v>
      </c>
      <c r="AH31" s="70">
        <v>3</v>
      </c>
      <c r="AI31" s="71">
        <v>1</v>
      </c>
      <c r="AJ31" s="10"/>
      <c r="AK31" s="10"/>
    </row>
    <row r="32" spans="1:37" ht="27.6" customHeight="1">
      <c r="A32" s="162" t="s">
        <v>84</v>
      </c>
      <c r="B32" s="160" t="s">
        <v>3</v>
      </c>
      <c r="C32" s="41"/>
      <c r="D32" s="166" t="s">
        <v>87</v>
      </c>
      <c r="E32" s="124">
        <f t="shared" si="8"/>
        <v>215423</v>
      </c>
      <c r="F32" s="134"/>
      <c r="G32" s="124">
        <f t="shared" si="9"/>
        <v>157011</v>
      </c>
      <c r="H32" s="135"/>
      <c r="I32" s="136"/>
      <c r="J32" s="128">
        <f t="shared" si="4"/>
        <v>72.88497514193007</v>
      </c>
      <c r="K32" s="137"/>
      <c r="L32" s="138"/>
      <c r="M32" s="124">
        <f t="shared" si="10"/>
        <v>143787</v>
      </c>
      <c r="N32" s="135"/>
      <c r="O32" s="136"/>
      <c r="P32" s="131">
        <f t="shared" si="2"/>
        <v>66.746354846047083</v>
      </c>
      <c r="Q32" s="139"/>
      <c r="R32" s="99" t="s">
        <v>108</v>
      </c>
      <c r="S32" s="70">
        <v>5789</v>
      </c>
      <c r="T32" s="70">
        <v>1314</v>
      </c>
      <c r="U32" s="71">
        <v>5354</v>
      </c>
      <c r="V32" s="71">
        <v>8</v>
      </c>
      <c r="W32" s="71">
        <v>96</v>
      </c>
      <c r="X32" s="71">
        <v>1058</v>
      </c>
      <c r="Y32" s="71">
        <v>2</v>
      </c>
      <c r="Z32" s="71">
        <v>22</v>
      </c>
      <c r="AA32" s="71">
        <v>5201</v>
      </c>
      <c r="AB32" s="71">
        <v>92</v>
      </c>
      <c r="AC32" s="71">
        <v>1015</v>
      </c>
      <c r="AD32" s="71">
        <v>21</v>
      </c>
      <c r="AE32" s="84">
        <v>11</v>
      </c>
      <c r="AF32" s="71">
        <v>3</v>
      </c>
      <c r="AG32" s="71">
        <v>4</v>
      </c>
      <c r="AH32" s="70">
        <v>10</v>
      </c>
      <c r="AI32" s="71">
        <v>2</v>
      </c>
      <c r="AJ32" s="10"/>
      <c r="AK32" s="10"/>
    </row>
    <row r="33" spans="1:42" ht="15.6" customHeight="1">
      <c r="A33" s="164"/>
      <c r="B33" s="165"/>
      <c r="C33" s="41"/>
      <c r="D33" s="167"/>
      <c r="E33" s="140"/>
      <c r="F33" s="125" t="s">
        <v>1</v>
      </c>
      <c r="G33" s="141">
        <f>AE47+AF47</f>
        <v>28607</v>
      </c>
      <c r="H33" s="142" t="s">
        <v>2</v>
      </c>
      <c r="I33" s="143" t="s">
        <v>1</v>
      </c>
      <c r="J33" s="144">
        <f>(G33/E32)*100</f>
        <v>13.279454840012441</v>
      </c>
      <c r="K33" s="142" t="s">
        <v>2</v>
      </c>
      <c r="L33" s="143" t="s">
        <v>1</v>
      </c>
      <c r="M33" s="141">
        <f>AH47+AI47</f>
        <v>25909</v>
      </c>
      <c r="N33" s="142" t="s">
        <v>2</v>
      </c>
      <c r="O33" s="143" t="s">
        <v>1</v>
      </c>
      <c r="P33" s="145">
        <f>(M33/E32)*100</f>
        <v>12.027035181944361</v>
      </c>
      <c r="Q33" s="132" t="s">
        <v>2</v>
      </c>
      <c r="R33" s="99" t="s">
        <v>109</v>
      </c>
      <c r="S33" s="102">
        <v>9148</v>
      </c>
      <c r="T33" s="102">
        <v>341</v>
      </c>
      <c r="U33" s="103">
        <v>8796</v>
      </c>
      <c r="V33" s="103">
        <v>2</v>
      </c>
      <c r="W33" s="103">
        <v>110</v>
      </c>
      <c r="X33" s="103">
        <v>276</v>
      </c>
      <c r="Y33" s="103">
        <v>0</v>
      </c>
      <c r="Z33" s="103">
        <v>7</v>
      </c>
      <c r="AA33" s="103">
        <v>8623</v>
      </c>
      <c r="AB33" s="103">
        <v>106</v>
      </c>
      <c r="AC33" s="103">
        <v>264</v>
      </c>
      <c r="AD33" s="103">
        <v>5</v>
      </c>
      <c r="AE33" s="103">
        <v>9</v>
      </c>
      <c r="AF33" s="103">
        <v>2</v>
      </c>
      <c r="AG33" s="103">
        <v>2</v>
      </c>
      <c r="AH33" s="103">
        <v>5</v>
      </c>
      <c r="AI33" s="103">
        <v>0</v>
      </c>
      <c r="AJ33" s="10"/>
      <c r="AK33" s="10"/>
    </row>
    <row r="34" spans="1:42" ht="27.6" customHeight="1">
      <c r="A34" s="164"/>
      <c r="B34" s="168" t="s">
        <v>5</v>
      </c>
      <c r="C34" s="43"/>
      <c r="D34" s="166" t="s">
        <v>88</v>
      </c>
      <c r="E34" s="146">
        <f>S48+T48</f>
        <v>41987</v>
      </c>
      <c r="F34" s="134"/>
      <c r="G34" s="124">
        <f>U48+V48+W48+X48+Y48+Z48</f>
        <v>30956</v>
      </c>
      <c r="H34" s="135"/>
      <c r="I34" s="136"/>
      <c r="J34" s="131">
        <f>(G34/E34)*100</f>
        <v>73.727582346916904</v>
      </c>
      <c r="K34" s="137"/>
      <c r="L34" s="138"/>
      <c r="M34" s="124">
        <f>AA48+AB48+AC48+AD48</f>
        <v>28321</v>
      </c>
      <c r="N34" s="135"/>
      <c r="O34" s="136"/>
      <c r="P34" s="131">
        <f>(M34/E34)*100</f>
        <v>67.451830328434994</v>
      </c>
      <c r="Q34" s="139"/>
      <c r="R34" s="99">
        <v>7</v>
      </c>
      <c r="S34" s="102">
        <v>40687</v>
      </c>
      <c r="T34" s="102">
        <v>1637</v>
      </c>
      <c r="U34" s="103">
        <v>37632</v>
      </c>
      <c r="V34" s="103">
        <v>31</v>
      </c>
      <c r="W34" s="103">
        <v>1546</v>
      </c>
      <c r="X34" s="103">
        <v>1165</v>
      </c>
      <c r="Y34" s="103">
        <v>2</v>
      </c>
      <c r="Z34" s="103">
        <v>25</v>
      </c>
      <c r="AA34" s="103">
        <v>36623</v>
      </c>
      <c r="AB34" s="103">
        <v>1496</v>
      </c>
      <c r="AC34" s="103">
        <v>1064</v>
      </c>
      <c r="AD34" s="103">
        <v>24</v>
      </c>
      <c r="AE34" s="103">
        <v>160</v>
      </c>
      <c r="AF34" s="103">
        <v>16</v>
      </c>
      <c r="AG34" s="103">
        <v>17</v>
      </c>
      <c r="AH34" s="103">
        <v>140</v>
      </c>
      <c r="AI34" s="103">
        <v>14</v>
      </c>
      <c r="AJ34" s="10"/>
      <c r="AK34" s="10"/>
    </row>
    <row r="35" spans="1:42" ht="15.6" customHeight="1">
      <c r="A35" s="163"/>
      <c r="B35" s="161"/>
      <c r="C35" s="42"/>
      <c r="D35" s="169"/>
      <c r="E35" s="147"/>
      <c r="F35" s="125" t="s">
        <v>1</v>
      </c>
      <c r="G35" s="141">
        <f>AE49+AF49</f>
        <v>5152</v>
      </c>
      <c r="H35" s="142" t="s">
        <v>2</v>
      </c>
      <c r="I35" s="143" t="s">
        <v>1</v>
      </c>
      <c r="J35" s="144">
        <f>(G35/E34)*100</f>
        <v>12.27046466763522</v>
      </c>
      <c r="K35" s="142" t="s">
        <v>2</v>
      </c>
      <c r="L35" s="143" t="s">
        <v>1</v>
      </c>
      <c r="M35" s="141">
        <f>AH49+AI49</f>
        <v>4664</v>
      </c>
      <c r="N35" s="142" t="s">
        <v>2</v>
      </c>
      <c r="O35" s="143" t="s">
        <v>1</v>
      </c>
      <c r="P35" s="145">
        <f>(M35/E34)*100</f>
        <v>11.108200157191511</v>
      </c>
      <c r="Q35" s="132" t="s">
        <v>2</v>
      </c>
      <c r="R35" s="99">
        <v>8</v>
      </c>
      <c r="S35" s="102">
        <v>3960</v>
      </c>
      <c r="T35" s="102">
        <v>911</v>
      </c>
      <c r="U35" s="103">
        <v>3709</v>
      </c>
      <c r="V35" s="103">
        <v>6</v>
      </c>
      <c r="W35" s="103">
        <v>48</v>
      </c>
      <c r="X35" s="103">
        <v>800</v>
      </c>
      <c r="Y35" s="103">
        <v>0</v>
      </c>
      <c r="Z35" s="103">
        <v>11</v>
      </c>
      <c r="AA35" s="103">
        <v>3580</v>
      </c>
      <c r="AB35" s="103">
        <v>52</v>
      </c>
      <c r="AC35" s="103">
        <v>761</v>
      </c>
      <c r="AD35" s="103">
        <v>11</v>
      </c>
      <c r="AE35" s="103">
        <v>5</v>
      </c>
      <c r="AF35" s="103">
        <v>0</v>
      </c>
      <c r="AG35" s="103">
        <v>0</v>
      </c>
      <c r="AH35" s="103">
        <v>3</v>
      </c>
      <c r="AI35" s="103">
        <v>0</v>
      </c>
      <c r="AJ35" s="10"/>
      <c r="AK35" s="10"/>
    </row>
    <row r="36" spans="1:42" ht="21.95" customHeight="1">
      <c r="A36" s="44" t="s">
        <v>85</v>
      </c>
      <c r="B36" s="62"/>
      <c r="C36" s="42"/>
      <c r="D36" s="63" t="s">
        <v>25</v>
      </c>
      <c r="E36" s="148">
        <f>S50+T50</f>
        <v>62</v>
      </c>
      <c r="F36" s="125"/>
      <c r="G36" s="148">
        <f>U50+V50+W50+X50+Y50+Z50</f>
        <v>41</v>
      </c>
      <c r="H36" s="126"/>
      <c r="I36" s="127"/>
      <c r="J36" s="149">
        <f>(G36/E36)*100</f>
        <v>66.129032258064512</v>
      </c>
      <c r="K36" s="129"/>
      <c r="L36" s="130"/>
      <c r="M36" s="148">
        <f>AA50+AB50+AC50+AD50</f>
        <v>34</v>
      </c>
      <c r="N36" s="126"/>
      <c r="O36" s="127"/>
      <c r="P36" s="149">
        <f>(M36/E36)*100</f>
        <v>54.838709677419352</v>
      </c>
      <c r="Q36" s="132"/>
      <c r="R36" s="99" t="s">
        <v>110</v>
      </c>
      <c r="S36" s="102">
        <v>941</v>
      </c>
      <c r="T36" s="102">
        <v>247</v>
      </c>
      <c r="U36" s="103">
        <v>798</v>
      </c>
      <c r="V36" s="103">
        <v>5</v>
      </c>
      <c r="W36" s="103">
        <v>47</v>
      </c>
      <c r="X36" s="103">
        <v>212</v>
      </c>
      <c r="Y36" s="103">
        <v>0</v>
      </c>
      <c r="Z36" s="103">
        <v>11</v>
      </c>
      <c r="AA36" s="103">
        <v>781</v>
      </c>
      <c r="AB36" s="103">
        <v>49</v>
      </c>
      <c r="AC36" s="103">
        <v>209</v>
      </c>
      <c r="AD36" s="103">
        <v>11</v>
      </c>
      <c r="AE36" s="103">
        <v>6</v>
      </c>
      <c r="AF36" s="103">
        <v>0</v>
      </c>
      <c r="AG36" s="103">
        <v>0</v>
      </c>
      <c r="AH36" s="103">
        <v>6</v>
      </c>
      <c r="AI36" s="103">
        <v>0</v>
      </c>
      <c r="AJ36" s="10"/>
      <c r="AK36" s="10"/>
    </row>
    <row r="37" spans="1:42" ht="21.95" customHeight="1">
      <c r="A37" s="65" t="s">
        <v>86</v>
      </c>
      <c r="B37" s="62"/>
      <c r="C37" s="42"/>
      <c r="D37" s="63" t="s">
        <v>26</v>
      </c>
      <c r="E37" s="113">
        <f>S51+T51</f>
        <v>1421</v>
      </c>
      <c r="F37" s="112"/>
      <c r="G37" s="113">
        <f>U51+V51+W51+X51+Y51+Z51</f>
        <v>1323</v>
      </c>
      <c r="H37" s="119"/>
      <c r="I37" s="115"/>
      <c r="J37" s="120">
        <f>(G37/E37)*100</f>
        <v>93.103448275862064</v>
      </c>
      <c r="K37" s="117"/>
      <c r="L37" s="118"/>
      <c r="M37" s="113">
        <f>AA51+AB51+AC51+AD51</f>
        <v>1262</v>
      </c>
      <c r="N37" s="123"/>
      <c r="O37" s="115"/>
      <c r="P37" s="120">
        <f>(M37/E37)*100</f>
        <v>88.810696692470088</v>
      </c>
      <c r="Q37" s="121"/>
      <c r="R37" s="99" t="s">
        <v>111</v>
      </c>
      <c r="S37" s="102">
        <v>1286</v>
      </c>
      <c r="T37" s="102">
        <v>1114</v>
      </c>
      <c r="U37" s="103">
        <v>1206</v>
      </c>
      <c r="V37" s="103">
        <v>1</v>
      </c>
      <c r="W37" s="103">
        <v>10</v>
      </c>
      <c r="X37" s="103">
        <v>995</v>
      </c>
      <c r="Y37" s="103">
        <v>0</v>
      </c>
      <c r="Z37" s="103">
        <v>20</v>
      </c>
      <c r="AA37" s="103">
        <v>1156</v>
      </c>
      <c r="AB37" s="103">
        <v>11</v>
      </c>
      <c r="AC37" s="103">
        <v>935</v>
      </c>
      <c r="AD37" s="103">
        <v>20</v>
      </c>
      <c r="AE37" s="103">
        <v>1</v>
      </c>
      <c r="AF37" s="103">
        <v>3</v>
      </c>
      <c r="AG37" s="103">
        <v>2</v>
      </c>
      <c r="AH37" s="103">
        <v>1</v>
      </c>
      <c r="AI37" s="103">
        <v>2</v>
      </c>
      <c r="AJ37" s="10"/>
      <c r="AK37" s="10"/>
    </row>
    <row r="38" spans="1:42" ht="21.95" customHeight="1">
      <c r="A38" s="45"/>
      <c r="B38" s="46"/>
      <c r="C38" s="158" t="s">
        <v>89</v>
      </c>
      <c r="D38" s="159"/>
      <c r="E38" s="150">
        <f>SUM(E5:E37)</f>
        <v>1081668</v>
      </c>
      <c r="F38" s="150"/>
      <c r="G38" s="151">
        <f>SUM(G5:G37)-G33-G35</f>
        <v>890805</v>
      </c>
      <c r="H38" s="152"/>
      <c r="I38" s="153"/>
      <c r="J38" s="154">
        <f>(G38/E38)*100</f>
        <v>82.354752105082156</v>
      </c>
      <c r="K38" s="155"/>
      <c r="L38" s="156"/>
      <c r="M38" s="151">
        <f>SUM(M5:M37)-M33-M35</f>
        <v>837879</v>
      </c>
      <c r="N38" s="152"/>
      <c r="O38" s="153"/>
      <c r="P38" s="154">
        <f>(M38/E38)*100</f>
        <v>77.461753514017246</v>
      </c>
      <c r="Q38" s="157"/>
      <c r="R38" s="99">
        <v>10</v>
      </c>
      <c r="S38" s="102">
        <v>443</v>
      </c>
      <c r="T38" s="102">
        <v>117</v>
      </c>
      <c r="U38" s="103">
        <v>349</v>
      </c>
      <c r="V38" s="103">
        <v>3</v>
      </c>
      <c r="W38" s="103">
        <v>28</v>
      </c>
      <c r="X38" s="103">
        <v>70</v>
      </c>
      <c r="Y38" s="103">
        <v>0</v>
      </c>
      <c r="Z38" s="103">
        <v>21</v>
      </c>
      <c r="AA38" s="103">
        <v>309</v>
      </c>
      <c r="AB38" s="103">
        <v>30</v>
      </c>
      <c r="AC38" s="103">
        <v>55</v>
      </c>
      <c r="AD38" s="103">
        <v>19</v>
      </c>
      <c r="AE38" s="103">
        <v>10</v>
      </c>
      <c r="AF38" s="103">
        <v>5</v>
      </c>
      <c r="AG38" s="103">
        <v>11</v>
      </c>
      <c r="AH38" s="103">
        <v>10</v>
      </c>
      <c r="AI38" s="103">
        <v>5</v>
      </c>
      <c r="AJ38" s="10"/>
      <c r="AK38" s="10"/>
    </row>
    <row r="39" spans="1:42">
      <c r="A39" s="68"/>
      <c r="B39" s="67"/>
      <c r="C39" s="15"/>
      <c r="D39" s="68"/>
      <c r="E39" s="16"/>
      <c r="F39" s="4"/>
      <c r="G39" s="4"/>
      <c r="I39" s="5"/>
      <c r="K39" s="7"/>
      <c r="L39" s="7"/>
      <c r="M39" s="4"/>
      <c r="N39" s="5"/>
      <c r="O39" s="5"/>
      <c r="P39" s="6"/>
      <c r="Q39" s="5"/>
      <c r="R39" s="100">
        <v>11</v>
      </c>
      <c r="S39" s="102">
        <v>18286</v>
      </c>
      <c r="T39" s="102">
        <v>5949</v>
      </c>
      <c r="U39" s="103">
        <v>15560</v>
      </c>
      <c r="V39" s="103">
        <v>3</v>
      </c>
      <c r="W39" s="103">
        <v>203</v>
      </c>
      <c r="X39" s="103">
        <v>4368</v>
      </c>
      <c r="Y39" s="103">
        <v>1</v>
      </c>
      <c r="Z39" s="103">
        <v>80</v>
      </c>
      <c r="AA39" s="103">
        <v>14409</v>
      </c>
      <c r="AB39" s="103">
        <v>192</v>
      </c>
      <c r="AC39" s="103">
        <v>3897</v>
      </c>
      <c r="AD39" s="103">
        <v>73</v>
      </c>
      <c r="AE39" s="103">
        <v>28</v>
      </c>
      <c r="AF39" s="103">
        <v>15</v>
      </c>
      <c r="AG39" s="103">
        <v>14</v>
      </c>
      <c r="AH39" s="103">
        <v>26</v>
      </c>
      <c r="AI39" s="103">
        <v>13</v>
      </c>
      <c r="AJ39" s="25"/>
      <c r="AK39" s="25"/>
      <c r="AL39" s="11"/>
      <c r="AM39" s="11"/>
      <c r="AN39" s="11"/>
      <c r="AO39" s="11"/>
      <c r="AP39" s="11"/>
    </row>
    <row r="40" spans="1:42">
      <c r="A40" s="18" t="s">
        <v>41</v>
      </c>
      <c r="C40" s="68"/>
      <c r="D40" s="68"/>
      <c r="E40" s="68"/>
      <c r="F40" s="68"/>
      <c r="G40" s="68"/>
      <c r="H40" s="68"/>
      <c r="I40" s="68"/>
      <c r="J40" s="68"/>
      <c r="K40" s="68"/>
      <c r="L40" s="68"/>
      <c r="M40" s="68"/>
      <c r="N40" s="68"/>
      <c r="O40" s="68"/>
      <c r="P40" s="68"/>
      <c r="Q40" s="12"/>
      <c r="R40" s="97" t="s">
        <v>112</v>
      </c>
      <c r="S40" s="102">
        <v>36367</v>
      </c>
      <c r="T40" s="102">
        <v>3045</v>
      </c>
      <c r="U40" s="103">
        <v>32176</v>
      </c>
      <c r="V40" s="103">
        <v>66</v>
      </c>
      <c r="W40" s="103">
        <v>383</v>
      </c>
      <c r="X40" s="103">
        <v>1206</v>
      </c>
      <c r="Y40" s="103">
        <v>0</v>
      </c>
      <c r="Z40" s="103">
        <v>16</v>
      </c>
      <c r="AA40" s="103">
        <v>30195</v>
      </c>
      <c r="AB40" s="103">
        <v>399</v>
      </c>
      <c r="AC40" s="103">
        <v>1003</v>
      </c>
      <c r="AD40" s="103">
        <v>14</v>
      </c>
      <c r="AE40" s="103">
        <v>59</v>
      </c>
      <c r="AF40" s="103">
        <v>8</v>
      </c>
      <c r="AG40" s="103">
        <v>9</v>
      </c>
      <c r="AH40" s="103">
        <v>50</v>
      </c>
      <c r="AI40" s="103">
        <v>6</v>
      </c>
      <c r="AJ40" s="24"/>
      <c r="AK40" s="24"/>
    </row>
    <row r="41" spans="1:42">
      <c r="A41" s="1"/>
      <c r="C41" s="1"/>
      <c r="D41" s="1"/>
      <c r="E41" s="1"/>
      <c r="F41" s="1"/>
      <c r="G41" s="1"/>
      <c r="H41" s="1"/>
      <c r="I41" s="1"/>
      <c r="J41" s="1"/>
      <c r="K41" s="1"/>
      <c r="L41" s="1"/>
      <c r="M41" s="1"/>
      <c r="N41" s="1"/>
      <c r="O41" s="1"/>
      <c r="P41" s="1"/>
      <c r="Q41" s="1"/>
      <c r="R41" s="97" t="s">
        <v>113</v>
      </c>
      <c r="S41" s="102">
        <v>98</v>
      </c>
      <c r="T41" s="102">
        <v>14</v>
      </c>
      <c r="U41" s="103">
        <v>89</v>
      </c>
      <c r="V41" s="103">
        <v>1</v>
      </c>
      <c r="W41" s="103">
        <v>4</v>
      </c>
      <c r="X41" s="103">
        <v>9</v>
      </c>
      <c r="Y41" s="103">
        <v>0</v>
      </c>
      <c r="Z41" s="103">
        <v>0</v>
      </c>
      <c r="AA41" s="103">
        <v>87</v>
      </c>
      <c r="AB41" s="103">
        <v>3</v>
      </c>
      <c r="AC41" s="103">
        <v>5</v>
      </c>
      <c r="AD41" s="103">
        <v>0</v>
      </c>
      <c r="AE41" s="103">
        <v>0</v>
      </c>
      <c r="AF41" s="103">
        <v>0</v>
      </c>
      <c r="AG41" s="103">
        <v>0</v>
      </c>
      <c r="AH41" s="103">
        <v>0</v>
      </c>
      <c r="AI41" s="103">
        <v>0</v>
      </c>
      <c r="AJ41" s="24"/>
      <c r="AK41" s="24"/>
    </row>
    <row r="42" spans="1:42">
      <c r="A42" s="1"/>
      <c r="B42" s="3"/>
      <c r="C42" s="1"/>
      <c r="D42" s="1"/>
      <c r="E42" s="1"/>
      <c r="F42" s="1"/>
      <c r="G42" s="1"/>
      <c r="H42" s="1"/>
      <c r="I42" s="1"/>
      <c r="J42" s="1"/>
      <c r="K42" s="1"/>
      <c r="L42" s="1"/>
      <c r="M42" s="1"/>
      <c r="N42" s="1"/>
      <c r="O42" s="1"/>
      <c r="P42" s="1"/>
      <c r="Q42" s="1"/>
      <c r="R42" s="97" t="s">
        <v>114</v>
      </c>
      <c r="S42" s="102">
        <v>983</v>
      </c>
      <c r="T42" s="102">
        <v>367</v>
      </c>
      <c r="U42" s="103">
        <v>712</v>
      </c>
      <c r="V42" s="103">
        <v>4</v>
      </c>
      <c r="W42" s="103">
        <v>50</v>
      </c>
      <c r="X42" s="103">
        <v>260</v>
      </c>
      <c r="Y42" s="103">
        <v>0</v>
      </c>
      <c r="Z42" s="103">
        <v>24</v>
      </c>
      <c r="AA42" s="103">
        <v>671</v>
      </c>
      <c r="AB42" s="103">
        <v>51</v>
      </c>
      <c r="AC42" s="103">
        <v>227</v>
      </c>
      <c r="AD42" s="103">
        <v>22</v>
      </c>
      <c r="AE42" s="103">
        <v>8</v>
      </c>
      <c r="AF42" s="103">
        <v>1</v>
      </c>
      <c r="AG42" s="103">
        <v>1</v>
      </c>
      <c r="AH42" s="103">
        <v>8</v>
      </c>
      <c r="AI42" s="103">
        <v>1</v>
      </c>
      <c r="AJ42" s="24"/>
      <c r="AK42" s="24"/>
    </row>
    <row r="43" spans="1:42">
      <c r="A43" s="1"/>
      <c r="B43" s="3"/>
      <c r="C43" s="1"/>
      <c r="D43" s="1"/>
      <c r="E43" s="2"/>
      <c r="F43" s="2"/>
      <c r="G43" s="2"/>
      <c r="H43" s="1"/>
      <c r="I43" s="1"/>
      <c r="J43" s="17"/>
      <c r="K43" s="1"/>
      <c r="L43" s="1"/>
      <c r="M43" s="2"/>
      <c r="N43" s="1"/>
      <c r="O43" s="1"/>
      <c r="P43" s="1"/>
      <c r="Q43" s="1"/>
      <c r="R43" s="97" t="s">
        <v>115</v>
      </c>
      <c r="S43" s="102">
        <v>48</v>
      </c>
      <c r="T43" s="102">
        <v>50</v>
      </c>
      <c r="U43" s="103">
        <v>44</v>
      </c>
      <c r="V43" s="103">
        <v>0</v>
      </c>
      <c r="W43" s="103">
        <v>0</v>
      </c>
      <c r="X43" s="103">
        <v>37</v>
      </c>
      <c r="Y43" s="103">
        <v>0</v>
      </c>
      <c r="Z43" s="103">
        <v>1</v>
      </c>
      <c r="AA43" s="103">
        <v>42</v>
      </c>
      <c r="AB43" s="103">
        <v>0</v>
      </c>
      <c r="AC43" s="103">
        <v>26</v>
      </c>
      <c r="AD43" s="103">
        <v>1</v>
      </c>
      <c r="AE43" s="103">
        <v>0</v>
      </c>
      <c r="AF43" s="103">
        <v>0</v>
      </c>
      <c r="AG43" s="103">
        <v>0</v>
      </c>
      <c r="AH43" s="103">
        <v>0</v>
      </c>
      <c r="AI43" s="103">
        <v>0</v>
      </c>
      <c r="AJ43" s="24"/>
      <c r="AK43" s="24"/>
    </row>
    <row r="44" spans="1:42">
      <c r="R44" s="101">
        <v>14</v>
      </c>
      <c r="S44" s="102">
        <v>9433</v>
      </c>
      <c r="T44" s="102">
        <v>1350</v>
      </c>
      <c r="U44" s="103">
        <v>7134</v>
      </c>
      <c r="V44" s="103">
        <v>58</v>
      </c>
      <c r="W44" s="103">
        <v>557</v>
      </c>
      <c r="X44" s="103">
        <v>578</v>
      </c>
      <c r="Y44" s="103">
        <v>0</v>
      </c>
      <c r="Z44" s="103">
        <v>19</v>
      </c>
      <c r="AA44" s="103">
        <v>6736</v>
      </c>
      <c r="AB44" s="103">
        <v>555</v>
      </c>
      <c r="AC44" s="103">
        <v>496</v>
      </c>
      <c r="AD44" s="103">
        <v>17</v>
      </c>
      <c r="AE44" s="103">
        <v>167</v>
      </c>
      <c r="AF44" s="103">
        <v>16</v>
      </c>
      <c r="AG44" s="103">
        <v>22</v>
      </c>
      <c r="AH44" s="103">
        <v>153</v>
      </c>
      <c r="AI44" s="103">
        <v>15</v>
      </c>
      <c r="AJ44" s="24"/>
      <c r="AK44" s="24"/>
    </row>
    <row r="45" spans="1:42">
      <c r="R45" s="101">
        <v>15</v>
      </c>
      <c r="S45" s="102">
        <v>82380</v>
      </c>
      <c r="T45" s="102">
        <v>17499</v>
      </c>
      <c r="U45" s="103">
        <v>65164</v>
      </c>
      <c r="V45" s="103">
        <v>715</v>
      </c>
      <c r="W45" s="103">
        <v>4718</v>
      </c>
      <c r="X45" s="103">
        <v>12081</v>
      </c>
      <c r="Y45" s="103">
        <v>36</v>
      </c>
      <c r="Z45" s="103">
        <v>425</v>
      </c>
      <c r="AA45" s="103">
        <v>61975</v>
      </c>
      <c r="AB45" s="103">
        <v>4644</v>
      </c>
      <c r="AC45" s="103">
        <v>11138</v>
      </c>
      <c r="AD45" s="103">
        <v>377</v>
      </c>
      <c r="AE45" s="103">
        <v>4271</v>
      </c>
      <c r="AF45" s="103">
        <v>376</v>
      </c>
      <c r="AG45" s="103">
        <v>806</v>
      </c>
      <c r="AH45" s="103">
        <v>4093</v>
      </c>
      <c r="AI45" s="103">
        <v>344</v>
      </c>
      <c r="AJ45" s="24"/>
      <c r="AK45" s="24"/>
    </row>
    <row r="46" spans="1:42">
      <c r="D46" s="21"/>
      <c r="R46" s="101" t="s">
        <v>116</v>
      </c>
      <c r="S46" s="102">
        <v>193103</v>
      </c>
      <c r="T46" s="102">
        <v>22320</v>
      </c>
      <c r="U46" s="103">
        <v>106071</v>
      </c>
      <c r="V46" s="103">
        <v>5900</v>
      </c>
      <c r="W46" s="103">
        <v>31348</v>
      </c>
      <c r="X46" s="103">
        <v>11358</v>
      </c>
      <c r="Y46" s="103">
        <v>456</v>
      </c>
      <c r="Z46" s="103">
        <v>1878</v>
      </c>
      <c r="AA46" s="103">
        <v>100313</v>
      </c>
      <c r="AB46" s="103">
        <v>31315</v>
      </c>
      <c r="AC46" s="103">
        <v>10325</v>
      </c>
      <c r="AD46" s="103">
        <v>1834</v>
      </c>
      <c r="AE46" s="82"/>
      <c r="AF46" s="88"/>
      <c r="AG46" s="83"/>
      <c r="AH46" s="83"/>
      <c r="AI46" s="96"/>
      <c r="AJ46" s="24"/>
      <c r="AK46" s="24"/>
    </row>
    <row r="47" spans="1:42">
      <c r="R47" s="101"/>
      <c r="S47" s="77"/>
      <c r="T47" s="77"/>
      <c r="U47" s="78"/>
      <c r="V47" s="79"/>
      <c r="W47" s="79"/>
      <c r="X47" s="79"/>
      <c r="Y47" s="79"/>
      <c r="Z47" s="79"/>
      <c r="AA47" s="79"/>
      <c r="AB47" s="79"/>
      <c r="AC47" s="79"/>
      <c r="AD47" s="79"/>
      <c r="AE47" s="103">
        <v>26600</v>
      </c>
      <c r="AF47" s="103">
        <v>2007</v>
      </c>
      <c r="AG47" s="103">
        <v>4078</v>
      </c>
      <c r="AH47" s="103">
        <v>24143</v>
      </c>
      <c r="AI47" s="103">
        <v>1766</v>
      </c>
      <c r="AJ47" s="24"/>
      <c r="AK47" s="24"/>
    </row>
    <row r="48" spans="1:42">
      <c r="R48" s="98" t="s">
        <v>117</v>
      </c>
      <c r="S48" s="102">
        <v>37681</v>
      </c>
      <c r="T48" s="102">
        <v>4306</v>
      </c>
      <c r="U48" s="103">
        <v>22378</v>
      </c>
      <c r="V48" s="103">
        <v>1098</v>
      </c>
      <c r="W48" s="103">
        <v>4987</v>
      </c>
      <c r="X48" s="103">
        <v>1828</v>
      </c>
      <c r="Y48" s="103">
        <v>215</v>
      </c>
      <c r="Z48" s="103">
        <v>450</v>
      </c>
      <c r="AA48" s="103">
        <v>21098</v>
      </c>
      <c r="AB48" s="103">
        <v>5015</v>
      </c>
      <c r="AC48" s="103">
        <v>1662</v>
      </c>
      <c r="AD48" s="103">
        <v>546</v>
      </c>
      <c r="AE48" s="80"/>
      <c r="AF48" s="89"/>
      <c r="AG48" s="81"/>
      <c r="AH48" s="81"/>
      <c r="AI48" s="81"/>
    </row>
    <row r="49" spans="18:35">
      <c r="S49" s="77"/>
      <c r="T49" s="77"/>
      <c r="U49" s="78"/>
      <c r="V49" s="79"/>
      <c r="W49" s="79"/>
      <c r="X49" s="79"/>
      <c r="Y49" s="79"/>
      <c r="Z49" s="79"/>
      <c r="AA49" s="79"/>
      <c r="AB49" s="79"/>
      <c r="AC49" s="79"/>
      <c r="AD49" s="79"/>
      <c r="AE49" s="108">
        <v>4574</v>
      </c>
      <c r="AF49" s="103">
        <v>578</v>
      </c>
      <c r="AG49" s="103">
        <v>1218</v>
      </c>
      <c r="AH49" s="103">
        <v>4139</v>
      </c>
      <c r="AI49" s="103">
        <v>525</v>
      </c>
    </row>
    <row r="50" spans="18:35">
      <c r="R50" s="98" t="s">
        <v>118</v>
      </c>
      <c r="S50" s="102">
        <v>62</v>
      </c>
      <c r="T50" s="106">
        <v>0</v>
      </c>
      <c r="U50" s="103">
        <v>18</v>
      </c>
      <c r="V50" s="103">
        <v>3</v>
      </c>
      <c r="W50" s="103">
        <v>20</v>
      </c>
      <c r="X50" s="107">
        <v>0</v>
      </c>
      <c r="Y50" s="108">
        <v>0</v>
      </c>
      <c r="Z50" s="108">
        <v>0</v>
      </c>
      <c r="AA50" s="103">
        <v>15</v>
      </c>
      <c r="AB50" s="103">
        <v>19</v>
      </c>
      <c r="AC50" s="107">
        <v>0</v>
      </c>
      <c r="AD50" s="108">
        <v>0</v>
      </c>
      <c r="AE50" s="103">
        <v>19</v>
      </c>
      <c r="AF50" s="107">
        <v>0</v>
      </c>
      <c r="AG50" s="108">
        <v>0</v>
      </c>
      <c r="AH50" s="103">
        <v>19</v>
      </c>
      <c r="AI50" s="108">
        <v>0</v>
      </c>
    </row>
    <row r="51" spans="18:35">
      <c r="R51" s="98">
        <v>17</v>
      </c>
      <c r="S51" s="102">
        <v>1043</v>
      </c>
      <c r="T51" s="102">
        <v>378</v>
      </c>
      <c r="U51" s="103">
        <v>974</v>
      </c>
      <c r="V51" s="103">
        <v>0</v>
      </c>
      <c r="W51" s="103">
        <v>17</v>
      </c>
      <c r="X51" s="103">
        <v>327</v>
      </c>
      <c r="Y51" s="108">
        <v>0</v>
      </c>
      <c r="Z51" s="103">
        <v>5</v>
      </c>
      <c r="AA51" s="103">
        <v>932</v>
      </c>
      <c r="AB51" s="103">
        <v>16</v>
      </c>
      <c r="AC51" s="103">
        <v>311</v>
      </c>
      <c r="AD51" s="108">
        <v>3</v>
      </c>
      <c r="AE51" s="103">
        <v>4</v>
      </c>
      <c r="AF51" s="109">
        <v>2</v>
      </c>
      <c r="AG51" s="109">
        <v>2</v>
      </c>
      <c r="AH51" s="103">
        <v>4</v>
      </c>
      <c r="AI51" s="103">
        <v>2</v>
      </c>
    </row>
    <row r="52" spans="18:35">
      <c r="S52" s="25"/>
      <c r="T52" s="25" t="s">
        <v>51</v>
      </c>
      <c r="U52" s="25" t="s">
        <v>51</v>
      </c>
      <c r="V52" s="25" t="s">
        <v>51</v>
      </c>
      <c r="W52" s="24" t="s">
        <v>51</v>
      </c>
      <c r="X52" s="24" t="s">
        <v>51</v>
      </c>
      <c r="Y52" s="24" t="s">
        <v>51</v>
      </c>
      <c r="Z52" s="24" t="s">
        <v>51</v>
      </c>
      <c r="AA52" s="24" t="s">
        <v>51</v>
      </c>
      <c r="AB52" s="24" t="s">
        <v>51</v>
      </c>
      <c r="AC52" s="24" t="s">
        <v>51</v>
      </c>
      <c r="AD52" s="24" t="s">
        <v>51</v>
      </c>
      <c r="AE52" s="24" t="s">
        <v>51</v>
      </c>
      <c r="AF52" s="59" t="s">
        <v>51</v>
      </c>
      <c r="AG52" s="24" t="s">
        <v>51</v>
      </c>
      <c r="AH52" s="24" t="s">
        <v>51</v>
      </c>
      <c r="AI52" s="24" t="s">
        <v>51</v>
      </c>
    </row>
    <row r="53" spans="18:35">
      <c r="S53" s="28"/>
      <c r="T53" s="72"/>
      <c r="U53" s="72"/>
      <c r="V53" s="72"/>
      <c r="W53" s="72"/>
      <c r="X53" s="73"/>
      <c r="Y53" s="72"/>
      <c r="Z53" s="72"/>
      <c r="AA53" s="74"/>
      <c r="AB53" s="74"/>
      <c r="AC53" s="73"/>
      <c r="AD53" s="73"/>
      <c r="AE53" s="73"/>
      <c r="AF53" s="75"/>
      <c r="AG53" s="73"/>
      <c r="AH53" s="74"/>
      <c r="AI53" s="74"/>
    </row>
    <row r="54" spans="18:35">
      <c r="S54" s="23"/>
      <c r="T54" s="27"/>
      <c r="U54" s="24"/>
      <c r="V54" s="24"/>
      <c r="W54" s="24"/>
      <c r="X54" s="24"/>
      <c r="Y54" s="24"/>
      <c r="Z54" s="24"/>
      <c r="AA54" s="24"/>
      <c r="AB54" s="24"/>
      <c r="AC54" s="24"/>
      <c r="AD54" s="24"/>
      <c r="AE54" s="24"/>
      <c r="AF54" s="24"/>
      <c r="AG54" s="24"/>
      <c r="AH54" s="24"/>
      <c r="AI54" s="24"/>
    </row>
    <row r="55" spans="18:35">
      <c r="S55" s="23"/>
      <c r="T55" s="24"/>
      <c r="U55" s="24"/>
      <c r="V55" s="24"/>
      <c r="W55" s="24"/>
      <c r="X55" s="24"/>
      <c r="Y55" s="24"/>
      <c r="Z55" s="24"/>
      <c r="AA55" s="24"/>
      <c r="AB55" s="24"/>
      <c r="AC55" s="24"/>
      <c r="AD55" s="24"/>
      <c r="AE55" s="24"/>
      <c r="AF55" s="24"/>
      <c r="AG55" s="24"/>
      <c r="AH55" s="24"/>
      <c r="AI55" s="24"/>
    </row>
    <row r="56" spans="18:35">
      <c r="S56" s="23"/>
      <c r="T56" s="24"/>
      <c r="U56" s="24"/>
      <c r="V56" s="24"/>
      <c r="W56" s="24"/>
      <c r="X56" s="24"/>
      <c r="Y56" s="24"/>
      <c r="Z56" s="24"/>
      <c r="AA56" s="24"/>
      <c r="AB56" s="24"/>
      <c r="AC56" s="24"/>
      <c r="AD56" s="24"/>
      <c r="AE56" s="24"/>
      <c r="AF56" s="24"/>
      <c r="AG56" s="24"/>
      <c r="AH56" s="24"/>
      <c r="AI56" s="24"/>
    </row>
    <row r="57" spans="18:35">
      <c r="S57" s="23"/>
      <c r="T57" s="24"/>
      <c r="U57" s="24"/>
      <c r="V57" s="24"/>
      <c r="W57" s="24"/>
      <c r="X57" s="24"/>
      <c r="Y57" s="24"/>
      <c r="Z57" s="24"/>
      <c r="AA57" s="24"/>
      <c r="AB57" s="24"/>
      <c r="AC57" s="24"/>
      <c r="AD57" s="24"/>
      <c r="AE57" s="24"/>
      <c r="AF57" s="24"/>
      <c r="AG57" s="24"/>
      <c r="AH57" s="24"/>
      <c r="AI57" s="24"/>
    </row>
    <row r="58" spans="18:35">
      <c r="S58" s="26"/>
      <c r="T58" s="24"/>
      <c r="U58" s="24"/>
      <c r="V58" s="24"/>
      <c r="W58" s="24"/>
      <c r="X58" s="24"/>
      <c r="Y58" s="24"/>
      <c r="Z58" s="24"/>
      <c r="AA58" s="24"/>
      <c r="AB58" s="24"/>
      <c r="AC58" s="24"/>
      <c r="AD58" s="24"/>
      <c r="AE58" s="24"/>
      <c r="AF58" s="24"/>
      <c r="AG58" s="24"/>
      <c r="AH58" s="24"/>
      <c r="AI58" s="24"/>
    </row>
    <row r="59" spans="18:35">
      <c r="S59" s="24"/>
      <c r="T59" s="24"/>
      <c r="U59" s="24"/>
      <c r="V59" s="24"/>
      <c r="W59" s="24"/>
      <c r="X59" s="24"/>
      <c r="Y59" s="24"/>
      <c r="Z59" s="24"/>
      <c r="AA59" s="24"/>
      <c r="AB59" s="24"/>
      <c r="AC59" s="24"/>
      <c r="AD59" s="24"/>
      <c r="AE59" s="24"/>
      <c r="AF59" s="24"/>
      <c r="AG59" s="24"/>
      <c r="AH59" s="24"/>
      <c r="AI59" s="24"/>
    </row>
    <row r="60" spans="18:35">
      <c r="S60" s="24"/>
      <c r="T60" s="24"/>
      <c r="U60" s="24"/>
      <c r="V60" s="24"/>
      <c r="W60" s="24"/>
      <c r="X60" s="24"/>
      <c r="Y60" s="24"/>
      <c r="Z60" s="24"/>
      <c r="AA60" s="24"/>
      <c r="AB60" s="24"/>
      <c r="AC60" s="24"/>
      <c r="AD60" s="24"/>
      <c r="AE60" s="24"/>
      <c r="AF60" s="24"/>
      <c r="AG60" s="24"/>
      <c r="AH60" s="24"/>
      <c r="AI60" s="24"/>
    </row>
    <row r="61" spans="18:35">
      <c r="S61" s="24"/>
      <c r="T61" s="24"/>
      <c r="U61" s="24"/>
      <c r="V61" s="24"/>
      <c r="W61" s="24"/>
      <c r="X61" s="24"/>
      <c r="Y61" s="24"/>
      <c r="Z61" s="24"/>
      <c r="AA61" s="24"/>
      <c r="AB61" s="24"/>
      <c r="AC61" s="24"/>
      <c r="AD61" s="24"/>
      <c r="AE61" s="24"/>
      <c r="AF61" s="24"/>
      <c r="AG61" s="24"/>
      <c r="AH61" s="24"/>
      <c r="AI61" s="24"/>
    </row>
  </sheetData>
  <mergeCells count="21">
    <mergeCell ref="A16:A19"/>
    <mergeCell ref="A1:B1"/>
    <mergeCell ref="C1:N1"/>
    <mergeCell ref="E3:E4"/>
    <mergeCell ref="G3:G4"/>
    <mergeCell ref="M3:M4"/>
    <mergeCell ref="I4:K4"/>
    <mergeCell ref="O4:Q4"/>
    <mergeCell ref="A5:A6"/>
    <mergeCell ref="A7:A10"/>
    <mergeCell ref="A11:A12"/>
    <mergeCell ref="A14:A15"/>
    <mergeCell ref="C38:D38"/>
    <mergeCell ref="A22:A23"/>
    <mergeCell ref="A26:A27"/>
    <mergeCell ref="A28:A29"/>
    <mergeCell ref="A32:A35"/>
    <mergeCell ref="B32:B33"/>
    <mergeCell ref="D32:D33"/>
    <mergeCell ref="B34:B35"/>
    <mergeCell ref="D34:D35"/>
  </mergeCells>
  <phoneticPr fontId="13"/>
  <pageMargins left="0.7" right="0.7" top="0.75" bottom="0.75" header="0.3" footer="0.3"/>
  <pageSetup paperSize="9" scale="77" orientation="portrait" r:id="rId1"/>
  <colBreaks count="1" manualBreakCount="1">
    <brk id="17" max="1048575" man="1"/>
  </colBreaks>
  <ignoredErrors>
    <ignoredError sqref="M20 G33:P35"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資料1-1-55</vt:lpstr>
      <vt:lpstr>'資料1-1-55'!Print_Area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Prepress Production Dept.</cp:lastModifiedBy>
  <cp:lastPrinted>2021-11-25T13:13:48Z</cp:lastPrinted>
  <dcterms:created xsi:type="dcterms:W3CDTF">2000-07-18T07:11:40Z</dcterms:created>
  <dcterms:modified xsi:type="dcterms:W3CDTF">2022-02-22T05:45:01Z</dcterms:modified>
</cp:coreProperties>
</file>