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0155" windowHeight="7605" activeTab="0"/>
  </bookViews>
  <sheets>
    <sheet name="資料2-1-11" sheetId="1" r:id="rId1"/>
  </sheets>
  <definedNames/>
  <calcPr fullCalcOnLoad="1"/>
</workbook>
</file>

<file path=xl/sharedStrings.xml><?xml version="1.0" encoding="utf-8"?>
<sst xmlns="http://schemas.openxmlformats.org/spreadsheetml/2006/main" count="1274" uniqueCount="110">
  <si>
    <t>（単位：千円）</t>
  </si>
  <si>
    <t>平成19年度</t>
  </si>
  <si>
    <t>平成20年度</t>
  </si>
  <si>
    <t>数量</t>
  </si>
  <si>
    <t>補助金額</t>
  </si>
  <si>
    <t>災害対応特殊消防ポンプ自動車</t>
  </si>
  <si>
    <t>災害対応特殊化学消防ポンプ自動車</t>
  </si>
  <si>
    <t>災害対応特殊はしご付消防ポンプ自動車</t>
  </si>
  <si>
    <t>救助工作車</t>
  </si>
  <si>
    <t>災害対応特殊屈折放水塔車</t>
  </si>
  <si>
    <t>特殊災害対応自動車</t>
  </si>
  <si>
    <t>支援車</t>
  </si>
  <si>
    <t>災害対応特殊小型動力ポンプ付水槽車</t>
  </si>
  <si>
    <t>救助消防ヘリコプター</t>
  </si>
  <si>
    <t>救助消防ヘリコプターテレビ電送システム</t>
  </si>
  <si>
    <t>ヘリコプター高度化資機材</t>
  </si>
  <si>
    <t>ヘリコプター消火用タンク</t>
  </si>
  <si>
    <t>救助用資機材</t>
  </si>
  <si>
    <t>高度救助用資機材</t>
  </si>
  <si>
    <t>高度探査装置</t>
  </si>
  <si>
    <t>テロ対策用特殊救助資機材</t>
  </si>
  <si>
    <t>海水利用型消防水利システム</t>
  </si>
  <si>
    <t>消防救急無線</t>
  </si>
  <si>
    <t>消防ポンプ自動車</t>
  </si>
  <si>
    <t>小型動力ポンプ</t>
  </si>
  <si>
    <t>消防専用電話装置</t>
  </si>
  <si>
    <t>小型動力ポンプ付積載車</t>
  </si>
  <si>
    <t>小型動力ポンプ付水槽車</t>
  </si>
  <si>
    <t>消防団活性化総合整備事業</t>
  </si>
  <si>
    <t>消防団総合整備事業</t>
  </si>
  <si>
    <t>防災無線</t>
  </si>
  <si>
    <t>高機能防災無線</t>
  </si>
  <si>
    <t>受令機</t>
  </si>
  <si>
    <t>林野火災工作車</t>
  </si>
  <si>
    <t>チェーンソー</t>
  </si>
  <si>
    <t>可搬式消火機材</t>
  </si>
  <si>
    <t>可搬式小型動力ポンプ</t>
  </si>
  <si>
    <t>電源車</t>
  </si>
  <si>
    <t>起震車</t>
  </si>
  <si>
    <t>防災指導車</t>
  </si>
  <si>
    <t>多重情報処理車</t>
  </si>
  <si>
    <t>震災工作車</t>
  </si>
  <si>
    <t>火山噴火災害特殊避難車</t>
  </si>
  <si>
    <t>耐熱装甲型救助活動車</t>
  </si>
  <si>
    <t>救護所用資機材</t>
  </si>
  <si>
    <t>給水車</t>
  </si>
  <si>
    <t>コミュニティ防災資機材等整備事業</t>
  </si>
  <si>
    <t>自主防災組織活性化事業</t>
  </si>
  <si>
    <t>林野火災対策用資機材</t>
  </si>
  <si>
    <t>震災初動対応資機材</t>
  </si>
  <si>
    <t>降雨情報等収集分析装置</t>
  </si>
  <si>
    <t>化学消防ポンプ自動車</t>
  </si>
  <si>
    <t>はしご付消防ポンプ自動車</t>
  </si>
  <si>
    <t>高発泡車</t>
  </si>
  <si>
    <t>屈折放水塔車</t>
  </si>
  <si>
    <t>ヘリコプター</t>
  </si>
  <si>
    <t>ヘリコプターテレビ電送システム</t>
  </si>
  <si>
    <t>消防緊急通信指令施設</t>
  </si>
  <si>
    <t>救助資機材等総合整備事業</t>
  </si>
  <si>
    <t>救急高度化推進整備事業</t>
  </si>
  <si>
    <t>大型化学消防ポンプ自動車</t>
  </si>
  <si>
    <t>大型高所放水車</t>
  </si>
  <si>
    <t>泡原液搬送車</t>
  </si>
  <si>
    <t>救急業務高度化資機材緊急整備事業</t>
  </si>
  <si>
    <t>ヘリコプター運行管理システム</t>
  </si>
  <si>
    <t>画像伝送システム</t>
  </si>
  <si>
    <t>自然水利活用遠距離送水システム</t>
  </si>
  <si>
    <t>自然水利活用型小型動力ポンプ連結送水システム</t>
  </si>
  <si>
    <t>放射線防護資機材</t>
  </si>
  <si>
    <t>救急指令装置その他</t>
  </si>
  <si>
    <t>その他</t>
  </si>
  <si>
    <t>-</t>
  </si>
  <si>
    <t xml:space="preserve">/ </t>
  </si>
  <si>
    <t>高度救命処置用資機材</t>
  </si>
  <si>
    <t>ヘリコプター用衛星電話</t>
  </si>
  <si>
    <t>平成21年度</t>
  </si>
  <si>
    <t>災害対応特殊救急自動車</t>
  </si>
  <si>
    <t>平成22年度</t>
  </si>
  <si>
    <t>平成23年度</t>
  </si>
  <si>
    <t>検知型遠隔探査装置</t>
  </si>
  <si>
    <t>災害対応特殊大型高所放水車</t>
  </si>
  <si>
    <t>災害対応特殊泡原液搬送車</t>
  </si>
  <si>
    <t>-</t>
  </si>
  <si>
    <t>平成24年度</t>
  </si>
  <si>
    <t>平成25年度</t>
  </si>
  <si>
    <t>消防活動二輪車</t>
  </si>
  <si>
    <t>交付額</t>
  </si>
  <si>
    <t>昭和28年度～平成25年度</t>
  </si>
  <si>
    <t>平成26年度</t>
  </si>
  <si>
    <t>昭和28年度～平成26年度</t>
  </si>
  <si>
    <t>-</t>
  </si>
  <si>
    <t>（備考） １　当該年度には、前年度繰越分を含む。</t>
  </si>
  <si>
    <t>緊急消防援助隊用支援資機材等</t>
  </si>
  <si>
    <t>合計</t>
  </si>
  <si>
    <t>昭和28年度～平成27年度</t>
  </si>
  <si>
    <t>昭和28年度～平成28年度</t>
  </si>
  <si>
    <t>広域応援対応型消防艇</t>
  </si>
  <si>
    <t>平成29年度</t>
  </si>
  <si>
    <t>平成30年度</t>
  </si>
  <si>
    <t>昭和28年度～平成30年度</t>
  </si>
  <si>
    <t>災害対応特殊高発泡車</t>
  </si>
  <si>
    <t>昭和28年度～平成29年度</t>
  </si>
  <si>
    <t>昭和28年度～令和元年度</t>
  </si>
  <si>
    <t>令和元年度</t>
  </si>
  <si>
    <t>令和２年度</t>
  </si>
  <si>
    <t>昭和28年度～令和２年度</t>
  </si>
  <si>
    <r>
      <t>　　　　　２　令和</t>
    </r>
    <r>
      <rPr>
        <sz val="10"/>
        <color indexed="10"/>
        <rFont val="ＭＳ Ｐゴシック"/>
        <family val="3"/>
      </rPr>
      <t>２年度に</t>
    </r>
    <r>
      <rPr>
        <sz val="10"/>
        <rFont val="ＭＳ Ｐゴシック"/>
        <family val="3"/>
      </rPr>
      <t>ついては、翌年度繰越分を含まない。</t>
    </r>
  </si>
  <si>
    <t>　　　　　３　令和２年度については、補正予算整備分を含む。</t>
  </si>
  <si>
    <t>４　補助金交付調書の集計結果により作成</t>
  </si>
  <si>
    <t>■ 資料2-1-11　国庫補助金による年度別消防防災設備整備状況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</si>
</sst>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distributed" vertical="center" wrapText="1" inden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distributed" vertical="center" wrapText="1" inden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horizontal="left" vertical="center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176" fontId="45" fillId="33" borderId="15" xfId="0" applyNumberFormat="1" applyFont="1" applyFill="1" applyBorder="1" applyAlignment="1">
      <alignment horizontal="center" vertical="center" wrapText="1"/>
    </xf>
    <xf numFmtId="176" fontId="45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5.625" style="2" customWidth="1"/>
    <col min="2" max="7" width="9.00390625" style="1" hidden="1" customWidth="1"/>
    <col min="8" max="8" width="9.125" style="1" hidden="1" customWidth="1"/>
    <col min="9" max="9" width="9.875" style="1" hidden="1" customWidth="1"/>
    <col min="10" max="10" width="9.125" style="1" hidden="1" customWidth="1"/>
    <col min="11" max="11" width="9.875" style="1" hidden="1" customWidth="1"/>
    <col min="12" max="12" width="9.125" style="1" hidden="1" customWidth="1"/>
    <col min="13" max="14" width="9.875" style="1" hidden="1" customWidth="1"/>
    <col min="15" max="15" width="10.125" style="1" hidden="1" customWidth="1"/>
    <col min="16" max="19" width="9.875" style="1" hidden="1" customWidth="1"/>
    <col min="20" max="25" width="9.875" style="1" customWidth="1"/>
    <col min="26" max="26" width="9.875" style="1" hidden="1" customWidth="1"/>
    <col min="27" max="27" width="12.50390625" style="1" hidden="1" customWidth="1"/>
    <col min="28" max="28" width="9.875" style="1" hidden="1" customWidth="1"/>
    <col min="29" max="29" width="12.50390625" style="1" hidden="1" customWidth="1"/>
    <col min="30" max="30" width="9.875" style="1" hidden="1" customWidth="1"/>
    <col min="31" max="31" width="12.50390625" style="1" hidden="1" customWidth="1"/>
    <col min="32" max="32" width="10.625" style="1" hidden="1" customWidth="1"/>
    <col min="33" max="33" width="10.375" style="1" hidden="1" customWidth="1"/>
    <col min="34" max="34" width="13.375" style="1" hidden="1" customWidth="1"/>
    <col min="35" max="35" width="16.75390625" style="1" hidden="1" customWidth="1"/>
    <col min="36" max="37" width="13.00390625" style="1" hidden="1" customWidth="1"/>
    <col min="38" max="38" width="8.875" style="1" hidden="1" customWidth="1"/>
    <col min="39" max="39" width="14.25390625" style="1" hidden="1" customWidth="1"/>
    <col min="40" max="40" width="9.875" style="1" hidden="1" customWidth="1"/>
    <col min="41" max="41" width="12.50390625" style="1" hidden="1" customWidth="1"/>
    <col min="42" max="42" width="9.875" style="1" customWidth="1"/>
    <col min="43" max="43" width="12.50390625" style="1" customWidth="1"/>
    <col min="44" max="47" width="9.00390625" style="1" customWidth="1"/>
    <col min="48" max="48" width="15.375" style="1" customWidth="1"/>
    <col min="49" max="16384" width="9.00390625" style="1" customWidth="1"/>
  </cols>
  <sheetData>
    <row r="1" spans="1:33" s="12" customFormat="1" ht="13.5">
      <c r="A1" s="6" t="s">
        <v>109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5.25" customHeight="1"/>
    <row r="3" spans="2:43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" t="s">
        <v>0</v>
      </c>
      <c r="AB3" s="4"/>
      <c r="AC3" s="8" t="s">
        <v>0</v>
      </c>
      <c r="AD3" s="4"/>
      <c r="AE3" s="8" t="s">
        <v>0</v>
      </c>
      <c r="AF3" s="4"/>
      <c r="AG3" s="8" t="s">
        <v>0</v>
      </c>
      <c r="AH3" s="4"/>
      <c r="AI3" s="8" t="s">
        <v>0</v>
      </c>
      <c r="AJ3" s="4"/>
      <c r="AK3" s="8" t="s">
        <v>0</v>
      </c>
      <c r="AL3" s="4"/>
      <c r="AM3" s="8" t="s">
        <v>0</v>
      </c>
      <c r="AN3" s="4"/>
      <c r="AO3" s="8" t="s">
        <v>0</v>
      </c>
      <c r="AP3" s="4"/>
      <c r="AQ3" s="8" t="s">
        <v>0</v>
      </c>
    </row>
    <row r="4" spans="1:43" ht="13.5" customHeight="1">
      <c r="A4" s="31"/>
      <c r="B4" s="31" t="s">
        <v>1</v>
      </c>
      <c r="C4" s="31"/>
      <c r="D4" s="31" t="s">
        <v>2</v>
      </c>
      <c r="E4" s="31"/>
      <c r="F4" s="27" t="s">
        <v>75</v>
      </c>
      <c r="G4" s="28"/>
      <c r="H4" s="27" t="s">
        <v>77</v>
      </c>
      <c r="I4" s="28"/>
      <c r="J4" s="27" t="s">
        <v>78</v>
      </c>
      <c r="K4" s="28"/>
      <c r="L4" s="27" t="s">
        <v>83</v>
      </c>
      <c r="M4" s="28"/>
      <c r="N4" s="27" t="s">
        <v>84</v>
      </c>
      <c r="O4" s="28"/>
      <c r="P4" s="27" t="s">
        <v>88</v>
      </c>
      <c r="Q4" s="28"/>
      <c r="R4" s="27" t="s">
        <v>97</v>
      </c>
      <c r="S4" s="28"/>
      <c r="T4" s="27" t="s">
        <v>98</v>
      </c>
      <c r="U4" s="28"/>
      <c r="V4" s="27" t="s">
        <v>103</v>
      </c>
      <c r="W4" s="28"/>
      <c r="X4" s="33" t="s">
        <v>104</v>
      </c>
      <c r="Y4" s="34"/>
      <c r="Z4" s="27" t="s">
        <v>87</v>
      </c>
      <c r="AA4" s="28"/>
      <c r="AB4" s="31" t="s">
        <v>89</v>
      </c>
      <c r="AC4" s="31"/>
      <c r="AD4" s="31" t="s">
        <v>94</v>
      </c>
      <c r="AE4" s="31"/>
      <c r="AF4" s="31" t="s">
        <v>95</v>
      </c>
      <c r="AG4" s="31"/>
      <c r="AH4" s="31" t="s">
        <v>101</v>
      </c>
      <c r="AI4" s="31"/>
      <c r="AJ4" s="27" t="s">
        <v>99</v>
      </c>
      <c r="AK4" s="28"/>
      <c r="AL4" s="27" t="s">
        <v>99</v>
      </c>
      <c r="AM4" s="28"/>
      <c r="AN4" s="27" t="s">
        <v>102</v>
      </c>
      <c r="AO4" s="28"/>
      <c r="AP4" s="33" t="s">
        <v>105</v>
      </c>
      <c r="AQ4" s="28"/>
    </row>
    <row r="5" spans="1:43" ht="13.5" customHeight="1">
      <c r="A5" s="31"/>
      <c r="B5" s="3" t="s">
        <v>3</v>
      </c>
      <c r="C5" s="3" t="s">
        <v>4</v>
      </c>
      <c r="D5" s="3" t="s">
        <v>3</v>
      </c>
      <c r="E5" s="3" t="s">
        <v>4</v>
      </c>
      <c r="F5" s="3" t="s">
        <v>3</v>
      </c>
      <c r="G5" s="3" t="s">
        <v>4</v>
      </c>
      <c r="H5" s="10" t="s">
        <v>3</v>
      </c>
      <c r="I5" s="10" t="s">
        <v>4</v>
      </c>
      <c r="J5" s="10" t="s">
        <v>3</v>
      </c>
      <c r="K5" s="10" t="s">
        <v>86</v>
      </c>
      <c r="L5" s="10" t="s">
        <v>3</v>
      </c>
      <c r="M5" s="13" t="s">
        <v>86</v>
      </c>
      <c r="N5" s="10" t="s">
        <v>3</v>
      </c>
      <c r="O5" s="13" t="s">
        <v>86</v>
      </c>
      <c r="P5" s="14" t="s">
        <v>3</v>
      </c>
      <c r="Q5" s="14" t="s">
        <v>86</v>
      </c>
      <c r="R5" s="24" t="s">
        <v>3</v>
      </c>
      <c r="S5" s="24" t="s">
        <v>86</v>
      </c>
      <c r="T5" s="24" t="s">
        <v>3</v>
      </c>
      <c r="U5" s="24" t="s">
        <v>86</v>
      </c>
      <c r="V5" s="21" t="s">
        <v>3</v>
      </c>
      <c r="W5" s="21" t="s">
        <v>86</v>
      </c>
      <c r="X5" s="25" t="s">
        <v>3</v>
      </c>
      <c r="Y5" s="25" t="s">
        <v>86</v>
      </c>
      <c r="Z5" s="10" t="s">
        <v>3</v>
      </c>
      <c r="AA5" s="10" t="s">
        <v>4</v>
      </c>
      <c r="AB5" s="10" t="s">
        <v>3</v>
      </c>
      <c r="AC5" s="13" t="s">
        <v>86</v>
      </c>
      <c r="AD5" s="18" t="s">
        <v>3</v>
      </c>
      <c r="AE5" s="18" t="s">
        <v>86</v>
      </c>
      <c r="AF5" s="19" t="s">
        <v>3</v>
      </c>
      <c r="AG5" s="19" t="s">
        <v>86</v>
      </c>
      <c r="AH5" s="22" t="s">
        <v>3</v>
      </c>
      <c r="AI5" s="22" t="s">
        <v>86</v>
      </c>
      <c r="AJ5" s="23" t="s">
        <v>3</v>
      </c>
      <c r="AK5" s="23" t="s">
        <v>86</v>
      </c>
      <c r="AL5" s="24" t="s">
        <v>3</v>
      </c>
      <c r="AM5" s="24" t="s">
        <v>86</v>
      </c>
      <c r="AN5" s="23" t="s">
        <v>3</v>
      </c>
      <c r="AO5" s="23" t="s">
        <v>86</v>
      </c>
      <c r="AP5" s="25" t="s">
        <v>3</v>
      </c>
      <c r="AQ5" s="25" t="s">
        <v>86</v>
      </c>
    </row>
    <row r="6" spans="1:43" ht="13.5" customHeight="1">
      <c r="A6" s="16" t="s">
        <v>5</v>
      </c>
      <c r="B6" s="9">
        <v>62</v>
      </c>
      <c r="C6" s="9">
        <v>556301</v>
      </c>
      <c r="D6" s="9">
        <v>87</v>
      </c>
      <c r="E6" s="9">
        <v>774316</v>
      </c>
      <c r="F6" s="9">
        <v>71</v>
      </c>
      <c r="G6" s="9">
        <v>659934</v>
      </c>
      <c r="H6" s="9">
        <v>81</v>
      </c>
      <c r="I6" s="9">
        <v>745316</v>
      </c>
      <c r="J6" s="9">
        <v>71</v>
      </c>
      <c r="K6" s="9">
        <v>670667</v>
      </c>
      <c r="L6" s="9">
        <f>41+1</f>
        <v>42</v>
      </c>
      <c r="M6" s="9">
        <f>413046+11149</f>
        <v>424195</v>
      </c>
      <c r="N6" s="9">
        <v>96</v>
      </c>
      <c r="O6" s="9">
        <v>912184</v>
      </c>
      <c r="P6" s="9">
        <v>101</v>
      </c>
      <c r="Q6" s="9">
        <v>976881</v>
      </c>
      <c r="R6" s="9">
        <v>134</v>
      </c>
      <c r="S6" s="9">
        <v>1277024</v>
      </c>
      <c r="T6" s="9">
        <v>118</v>
      </c>
      <c r="U6" s="9">
        <v>1141454</v>
      </c>
      <c r="V6" s="9">
        <v>111</v>
      </c>
      <c r="W6" s="9">
        <v>1387324</v>
      </c>
      <c r="X6" s="9">
        <v>110</v>
      </c>
      <c r="Y6" s="9">
        <v>1446656</v>
      </c>
      <c r="Z6" s="9">
        <v>1231</v>
      </c>
      <c r="AA6" s="9">
        <v>9654930</v>
      </c>
      <c r="AB6" s="9">
        <f aca="true" t="shared" si="0" ref="AB6:AG9">SUM(Z6,P6)</f>
        <v>1332</v>
      </c>
      <c r="AC6" s="9">
        <f t="shared" si="0"/>
        <v>10631811</v>
      </c>
      <c r="AD6" s="9">
        <f t="shared" si="0"/>
        <v>1466</v>
      </c>
      <c r="AE6" s="9">
        <f t="shared" si="0"/>
        <v>11908835</v>
      </c>
      <c r="AF6" s="9">
        <f t="shared" si="0"/>
        <v>1584</v>
      </c>
      <c r="AG6" s="9">
        <f t="shared" si="0"/>
        <v>13050289</v>
      </c>
      <c r="AH6" s="9">
        <v>1703</v>
      </c>
      <c r="AI6" s="9">
        <v>14133657</v>
      </c>
      <c r="AJ6" s="9">
        <v>1821</v>
      </c>
      <c r="AK6" s="9">
        <v>15275111</v>
      </c>
      <c r="AL6" s="9">
        <v>1821</v>
      </c>
      <c r="AM6" s="9">
        <v>15275111</v>
      </c>
      <c r="AN6" s="9">
        <f aca="true" t="shared" si="1" ref="AN6:AQ8">SUM(AL6,V6)</f>
        <v>1932</v>
      </c>
      <c r="AO6" s="9">
        <f t="shared" si="1"/>
        <v>16662435</v>
      </c>
      <c r="AP6" s="9">
        <f t="shared" si="1"/>
        <v>2042</v>
      </c>
      <c r="AQ6" s="9">
        <f t="shared" si="1"/>
        <v>18109091</v>
      </c>
    </row>
    <row r="7" spans="1:43" ht="13.5" customHeight="1">
      <c r="A7" s="16" t="s">
        <v>6</v>
      </c>
      <c r="B7" s="9">
        <v>16</v>
      </c>
      <c r="C7" s="9">
        <v>282286</v>
      </c>
      <c r="D7" s="9">
        <v>14</v>
      </c>
      <c r="E7" s="9">
        <v>245310</v>
      </c>
      <c r="F7" s="9">
        <v>5</v>
      </c>
      <c r="G7" s="9">
        <v>76605</v>
      </c>
      <c r="H7" s="9">
        <v>26</v>
      </c>
      <c r="I7" s="9">
        <v>438678</v>
      </c>
      <c r="J7" s="9">
        <v>15</v>
      </c>
      <c r="K7" s="9">
        <v>244535</v>
      </c>
      <c r="L7" s="9">
        <v>14</v>
      </c>
      <c r="M7" s="9">
        <v>220953</v>
      </c>
      <c r="N7" s="9">
        <v>15</v>
      </c>
      <c r="O7" s="9">
        <v>242709</v>
      </c>
      <c r="P7" s="9">
        <v>18</v>
      </c>
      <c r="Q7" s="9">
        <v>264599</v>
      </c>
      <c r="R7" s="9">
        <v>16</v>
      </c>
      <c r="S7" s="9">
        <v>238969</v>
      </c>
      <c r="T7" s="9">
        <v>17</v>
      </c>
      <c r="U7" s="9">
        <v>244611</v>
      </c>
      <c r="V7" s="9">
        <v>9</v>
      </c>
      <c r="W7" s="9">
        <v>230167</v>
      </c>
      <c r="X7" s="9">
        <v>10</v>
      </c>
      <c r="Y7" s="9">
        <v>226966</v>
      </c>
      <c r="Z7" s="9">
        <v>188</v>
      </c>
      <c r="AA7" s="9">
        <v>2767398</v>
      </c>
      <c r="AB7" s="9">
        <f t="shared" si="0"/>
        <v>206</v>
      </c>
      <c r="AC7" s="9">
        <f t="shared" si="0"/>
        <v>3031997</v>
      </c>
      <c r="AD7" s="9">
        <f t="shared" si="0"/>
        <v>222</v>
      </c>
      <c r="AE7" s="9">
        <f t="shared" si="0"/>
        <v>3270966</v>
      </c>
      <c r="AF7" s="9">
        <f t="shared" si="0"/>
        <v>239</v>
      </c>
      <c r="AG7" s="9">
        <f t="shared" si="0"/>
        <v>3515577</v>
      </c>
      <c r="AH7" s="9">
        <v>253</v>
      </c>
      <c r="AI7" s="9">
        <v>3734846</v>
      </c>
      <c r="AJ7" s="9">
        <v>270</v>
      </c>
      <c r="AK7" s="9">
        <v>3979457</v>
      </c>
      <c r="AL7" s="9">
        <v>270</v>
      </c>
      <c r="AM7" s="9">
        <v>3979457</v>
      </c>
      <c r="AN7" s="9">
        <f t="shared" si="1"/>
        <v>279</v>
      </c>
      <c r="AO7" s="9">
        <f t="shared" si="1"/>
        <v>4209624</v>
      </c>
      <c r="AP7" s="9">
        <f t="shared" si="1"/>
        <v>289</v>
      </c>
      <c r="AQ7" s="9">
        <f t="shared" si="1"/>
        <v>4436590</v>
      </c>
    </row>
    <row r="8" spans="1:43" ht="13.5" customHeight="1">
      <c r="A8" s="16" t="s">
        <v>7</v>
      </c>
      <c r="B8" s="9">
        <v>17</v>
      </c>
      <c r="C8" s="9">
        <v>791377</v>
      </c>
      <c r="D8" s="9">
        <v>14</v>
      </c>
      <c r="E8" s="9">
        <v>717174</v>
      </c>
      <c r="F8" s="9">
        <v>23</v>
      </c>
      <c r="G8" s="9">
        <v>987502</v>
      </c>
      <c r="H8" s="9">
        <v>12</v>
      </c>
      <c r="I8" s="9">
        <v>522652</v>
      </c>
      <c r="J8" s="9">
        <v>10</v>
      </c>
      <c r="K8" s="9">
        <v>436357</v>
      </c>
      <c r="L8" s="9">
        <v>3</v>
      </c>
      <c r="M8" s="9">
        <v>161998</v>
      </c>
      <c r="N8" s="9">
        <v>9</v>
      </c>
      <c r="O8" s="9">
        <v>367322</v>
      </c>
      <c r="P8" s="9">
        <v>22</v>
      </c>
      <c r="Q8" s="9">
        <v>1124714</v>
      </c>
      <c r="R8" s="9">
        <v>15</v>
      </c>
      <c r="S8" s="9">
        <v>788649</v>
      </c>
      <c r="T8" s="9">
        <v>22</v>
      </c>
      <c r="U8" s="9">
        <v>1132185</v>
      </c>
      <c r="V8" s="9">
        <v>12</v>
      </c>
      <c r="W8" s="9">
        <v>716789</v>
      </c>
      <c r="X8" s="9">
        <v>9</v>
      </c>
      <c r="Y8" s="9">
        <v>448541</v>
      </c>
      <c r="Z8" s="9">
        <v>228</v>
      </c>
      <c r="AA8" s="9">
        <v>8946219</v>
      </c>
      <c r="AB8" s="9">
        <f t="shared" si="0"/>
        <v>250</v>
      </c>
      <c r="AC8" s="9">
        <f t="shared" si="0"/>
        <v>10070933</v>
      </c>
      <c r="AD8" s="9">
        <f t="shared" si="0"/>
        <v>265</v>
      </c>
      <c r="AE8" s="9">
        <f t="shared" si="0"/>
        <v>10859582</v>
      </c>
      <c r="AF8" s="9">
        <f t="shared" si="0"/>
        <v>287</v>
      </c>
      <c r="AG8" s="9">
        <f t="shared" si="0"/>
        <v>11991767</v>
      </c>
      <c r="AH8" s="9">
        <v>290</v>
      </c>
      <c r="AI8" s="9">
        <v>12081529</v>
      </c>
      <c r="AJ8" s="9">
        <v>312</v>
      </c>
      <c r="AK8" s="9">
        <v>13213714</v>
      </c>
      <c r="AL8" s="9">
        <v>312</v>
      </c>
      <c r="AM8" s="9">
        <v>13213714</v>
      </c>
      <c r="AN8" s="9">
        <f t="shared" si="1"/>
        <v>324</v>
      </c>
      <c r="AO8" s="9">
        <f t="shared" si="1"/>
        <v>13930503</v>
      </c>
      <c r="AP8" s="9">
        <f t="shared" si="1"/>
        <v>333</v>
      </c>
      <c r="AQ8" s="9">
        <f t="shared" si="1"/>
        <v>14379044</v>
      </c>
    </row>
    <row r="9" spans="1:43" ht="12">
      <c r="A9" s="16" t="s">
        <v>8</v>
      </c>
      <c r="B9" s="9">
        <v>20</v>
      </c>
      <c r="C9" s="9">
        <v>251450</v>
      </c>
      <c r="D9" s="9">
        <v>25</v>
      </c>
      <c r="E9" s="9">
        <v>360576</v>
      </c>
      <c r="F9" s="9">
        <v>22</v>
      </c>
      <c r="G9" s="9">
        <v>311701</v>
      </c>
      <c r="H9" s="9">
        <v>24</v>
      </c>
      <c r="I9" s="9">
        <v>346537</v>
      </c>
      <c r="J9" s="9">
        <v>39</v>
      </c>
      <c r="K9" s="9">
        <v>570169</v>
      </c>
      <c r="L9" s="9">
        <v>22</v>
      </c>
      <c r="M9" s="9">
        <v>324791</v>
      </c>
      <c r="N9" s="9">
        <v>24</v>
      </c>
      <c r="O9" s="9">
        <v>368436</v>
      </c>
      <c r="P9" s="9">
        <v>9</v>
      </c>
      <c r="Q9" s="9">
        <v>128490</v>
      </c>
      <c r="R9" s="9">
        <v>18</v>
      </c>
      <c r="S9" s="9">
        <v>278466</v>
      </c>
      <c r="T9" s="9">
        <v>13</v>
      </c>
      <c r="U9" s="9">
        <v>190314</v>
      </c>
      <c r="V9" s="9">
        <v>11</v>
      </c>
      <c r="W9" s="9">
        <v>267599</v>
      </c>
      <c r="X9" s="9">
        <v>25</v>
      </c>
      <c r="Y9" s="9">
        <v>611474</v>
      </c>
      <c r="Z9" s="9">
        <v>392</v>
      </c>
      <c r="AA9" s="9">
        <v>5983494</v>
      </c>
      <c r="AB9" s="9">
        <f t="shared" si="0"/>
        <v>401</v>
      </c>
      <c r="AC9" s="9">
        <f t="shared" si="0"/>
        <v>6111984</v>
      </c>
      <c r="AD9" s="9">
        <f t="shared" si="0"/>
        <v>419</v>
      </c>
      <c r="AE9" s="9">
        <f t="shared" si="0"/>
        <v>6390450</v>
      </c>
      <c r="AF9" s="9">
        <f t="shared" si="0"/>
        <v>432</v>
      </c>
      <c r="AG9" s="9">
        <f t="shared" si="0"/>
        <v>6580764</v>
      </c>
      <c r="AH9" s="9">
        <v>459</v>
      </c>
      <c r="AI9" s="9">
        <v>6959244</v>
      </c>
      <c r="AJ9" s="9">
        <v>472</v>
      </c>
      <c r="AK9" s="9">
        <v>7149558</v>
      </c>
      <c r="AL9" s="9">
        <v>472</v>
      </c>
      <c r="AM9" s="9">
        <v>7149558</v>
      </c>
      <c r="AN9" s="9">
        <f aca="true" t="shared" si="2" ref="AN9:AN70">SUM(AL9,V9)</f>
        <v>483</v>
      </c>
      <c r="AO9" s="9">
        <f>SUM(AM9,W9)</f>
        <v>7417157</v>
      </c>
      <c r="AP9" s="9">
        <f>SUM(AN9,X9)</f>
        <v>508</v>
      </c>
      <c r="AQ9" s="9">
        <f>SUM(AO9,Y9)</f>
        <v>8028631</v>
      </c>
    </row>
    <row r="10" spans="1:43" ht="13.5" customHeight="1">
      <c r="A10" s="16" t="s">
        <v>76</v>
      </c>
      <c r="B10" s="9">
        <v>95</v>
      </c>
      <c r="C10" s="9">
        <v>850903</v>
      </c>
      <c r="D10" s="9">
        <v>75</v>
      </c>
      <c r="E10" s="9">
        <v>665529</v>
      </c>
      <c r="F10" s="9">
        <v>163</v>
      </c>
      <c r="G10" s="9">
        <v>1431020</v>
      </c>
      <c r="H10" s="9">
        <v>124</v>
      </c>
      <c r="I10" s="9">
        <v>1090515</v>
      </c>
      <c r="J10" s="9">
        <v>91</v>
      </c>
      <c r="K10" s="9">
        <v>801014</v>
      </c>
      <c r="L10" s="9">
        <v>67</v>
      </c>
      <c r="M10" s="9">
        <v>588301</v>
      </c>
      <c r="N10" s="9">
        <v>120</v>
      </c>
      <c r="O10" s="9">
        <v>1049960</v>
      </c>
      <c r="P10" s="9">
        <v>128</v>
      </c>
      <c r="Q10" s="9">
        <v>1180262</v>
      </c>
      <c r="R10" s="9">
        <v>128</v>
      </c>
      <c r="S10" s="9">
        <v>1194864</v>
      </c>
      <c r="T10" s="9">
        <v>126</v>
      </c>
      <c r="U10" s="9">
        <v>1139345</v>
      </c>
      <c r="V10" s="9">
        <v>128</v>
      </c>
      <c r="W10" s="9">
        <v>1194053</v>
      </c>
      <c r="X10" s="9">
        <v>119</v>
      </c>
      <c r="Y10" s="9">
        <v>1123556</v>
      </c>
      <c r="Z10" s="29">
        <v>2637</v>
      </c>
      <c r="AA10" s="29">
        <v>17364230</v>
      </c>
      <c r="AB10" s="29">
        <f aca="true" t="shared" si="3" ref="AB10:AG10">SUM(Z10,P10,P11)</f>
        <v>2891</v>
      </c>
      <c r="AC10" s="29">
        <f t="shared" si="3"/>
        <v>18952142</v>
      </c>
      <c r="AD10" s="29">
        <f t="shared" si="3"/>
        <v>3135</v>
      </c>
      <c r="AE10" s="29">
        <f t="shared" si="3"/>
        <v>20538477</v>
      </c>
      <c r="AF10" s="29">
        <f t="shared" si="3"/>
        <v>3365</v>
      </c>
      <c r="AG10" s="29">
        <f t="shared" si="3"/>
        <v>22027083</v>
      </c>
      <c r="AH10" s="29">
        <v>3684</v>
      </c>
      <c r="AI10" s="29">
        <v>24025316</v>
      </c>
      <c r="AJ10" s="17">
        <v>3810</v>
      </c>
      <c r="AK10" s="17">
        <v>25164661</v>
      </c>
      <c r="AL10" s="29">
        <f>3810+104</f>
        <v>3914</v>
      </c>
      <c r="AM10" s="29">
        <f>25164661+349261</f>
        <v>25513922</v>
      </c>
      <c r="AN10" s="29">
        <f>SUM(AL10,V10,V11)</f>
        <v>4147</v>
      </c>
      <c r="AO10" s="29">
        <f>SUM(AM10,W10,W11)</f>
        <v>27040945</v>
      </c>
      <c r="AP10" s="29">
        <f>SUM(AN10,X10,X11)</f>
        <v>4369</v>
      </c>
      <c r="AQ10" s="29">
        <f>SUM(AO10,Y10,Y11)</f>
        <v>28502946</v>
      </c>
    </row>
    <row r="11" spans="1:43" ht="13.5" customHeight="1">
      <c r="A11" s="16" t="s">
        <v>73</v>
      </c>
      <c r="B11" s="9">
        <v>95</v>
      </c>
      <c r="C11" s="9">
        <v>215720</v>
      </c>
      <c r="D11" s="9">
        <v>75</v>
      </c>
      <c r="E11" s="9">
        <v>176208</v>
      </c>
      <c r="F11" s="9">
        <v>157</v>
      </c>
      <c r="G11" s="9">
        <v>337536</v>
      </c>
      <c r="H11" s="9">
        <v>109</v>
      </c>
      <c r="I11" s="9">
        <v>234116</v>
      </c>
      <c r="J11" s="9">
        <v>79</v>
      </c>
      <c r="K11" s="9">
        <v>169447</v>
      </c>
      <c r="L11" s="9">
        <v>59</v>
      </c>
      <c r="M11" s="9">
        <v>126473</v>
      </c>
      <c r="N11" s="11">
        <v>114</v>
      </c>
      <c r="O11" s="11">
        <v>222158</v>
      </c>
      <c r="P11" s="11">
        <v>126</v>
      </c>
      <c r="Q11" s="11">
        <v>407650</v>
      </c>
      <c r="R11" s="9">
        <v>116</v>
      </c>
      <c r="S11" s="9">
        <v>391471</v>
      </c>
      <c r="T11" s="9">
        <v>104</v>
      </c>
      <c r="U11" s="9">
        <v>349261</v>
      </c>
      <c r="V11" s="9">
        <v>105</v>
      </c>
      <c r="W11" s="9">
        <v>332970</v>
      </c>
      <c r="X11" s="9">
        <v>103</v>
      </c>
      <c r="Y11" s="9">
        <v>338445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11"/>
      <c r="AK11" s="11"/>
      <c r="AL11" s="32"/>
      <c r="AM11" s="32"/>
      <c r="AN11" s="32"/>
      <c r="AO11" s="32"/>
      <c r="AP11" s="32"/>
      <c r="AQ11" s="32"/>
    </row>
    <row r="12" spans="1:43" ht="13.5" customHeight="1">
      <c r="A12" s="16" t="s">
        <v>100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7456</v>
      </c>
      <c r="H12" s="9">
        <v>0</v>
      </c>
      <c r="I12" s="9">
        <v>0</v>
      </c>
      <c r="J12" s="9">
        <v>1</v>
      </c>
      <c r="K12" s="9">
        <v>7456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7669</v>
      </c>
      <c r="R12" s="9">
        <v>1</v>
      </c>
      <c r="S12" s="9">
        <v>7669</v>
      </c>
      <c r="T12" s="9">
        <v>2</v>
      </c>
      <c r="U12" s="9">
        <v>15338</v>
      </c>
      <c r="V12" s="9">
        <v>0</v>
      </c>
      <c r="W12" s="9">
        <v>0</v>
      </c>
      <c r="X12" s="9"/>
      <c r="Y12" s="9"/>
      <c r="Z12" s="9">
        <v>3</v>
      </c>
      <c r="AA12" s="9">
        <v>20050</v>
      </c>
      <c r="AB12" s="9">
        <f aca="true" t="shared" si="4" ref="AB12:AB43">SUM(Z12,P12)</f>
        <v>4</v>
      </c>
      <c r="AC12" s="9">
        <f aca="true" t="shared" si="5" ref="AC12:AC32">SUM(AA12,Q12)</f>
        <v>27719</v>
      </c>
      <c r="AD12" s="9">
        <f aca="true" t="shared" si="6" ref="AD12:AD43">SUM(AB12,R12)</f>
        <v>5</v>
      </c>
      <c r="AE12" s="9">
        <f aca="true" t="shared" si="7" ref="AE12:AE32">SUM(AC12,S12)</f>
        <v>35388</v>
      </c>
      <c r="AF12" s="9">
        <f aca="true" t="shared" si="8" ref="AF12:AF75">SUM(AD12,T12)</f>
        <v>7</v>
      </c>
      <c r="AG12" s="9">
        <f aca="true" t="shared" si="9" ref="AG12:AG32">SUM(AE12,U12)</f>
        <v>50726</v>
      </c>
      <c r="AH12" s="9">
        <v>5</v>
      </c>
      <c r="AI12" s="9">
        <v>35388</v>
      </c>
      <c r="AJ12" s="9">
        <v>7</v>
      </c>
      <c r="AK12" s="9">
        <v>50726</v>
      </c>
      <c r="AL12" s="9">
        <v>7</v>
      </c>
      <c r="AM12" s="9">
        <v>50726</v>
      </c>
      <c r="AN12" s="9">
        <f t="shared" si="2"/>
        <v>7</v>
      </c>
      <c r="AO12" s="9">
        <f aca="true" t="shared" si="10" ref="AO12:AO71">SUM(AM12,W12)</f>
        <v>50726</v>
      </c>
      <c r="AP12" s="9">
        <f aca="true" t="shared" si="11" ref="AP12:AP27">SUM(AN12,X12)</f>
        <v>7</v>
      </c>
      <c r="AQ12" s="9">
        <f aca="true" t="shared" si="12" ref="AQ12:AQ75">SUM(AO12,Y12)</f>
        <v>50726</v>
      </c>
    </row>
    <row r="13" spans="1:43" ht="13.5" customHeight="1">
      <c r="A13" s="16" t="s">
        <v>80</v>
      </c>
      <c r="B13" s="9" t="s">
        <v>71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>
        <v>0</v>
      </c>
      <c r="M13" s="9">
        <v>0</v>
      </c>
      <c r="N13" s="15">
        <v>1</v>
      </c>
      <c r="O13" s="15">
        <v>40809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1</v>
      </c>
      <c r="W13" s="15">
        <v>42752</v>
      </c>
      <c r="X13" s="15"/>
      <c r="Y13" s="15"/>
      <c r="Z13" s="9">
        <v>1</v>
      </c>
      <c r="AA13" s="9">
        <v>40809</v>
      </c>
      <c r="AB13" s="9">
        <f t="shared" si="4"/>
        <v>1</v>
      </c>
      <c r="AC13" s="9">
        <f t="shared" si="5"/>
        <v>40809</v>
      </c>
      <c r="AD13" s="9">
        <f t="shared" si="6"/>
        <v>1</v>
      </c>
      <c r="AE13" s="9">
        <f t="shared" si="7"/>
        <v>40809</v>
      </c>
      <c r="AF13" s="9">
        <f t="shared" si="8"/>
        <v>1</v>
      </c>
      <c r="AG13" s="9">
        <f t="shared" si="9"/>
        <v>40809</v>
      </c>
      <c r="AH13" s="9">
        <v>1</v>
      </c>
      <c r="AI13" s="9">
        <v>40809</v>
      </c>
      <c r="AJ13" s="9">
        <v>1</v>
      </c>
      <c r="AK13" s="9">
        <v>40809</v>
      </c>
      <c r="AL13" s="9">
        <v>1</v>
      </c>
      <c r="AM13" s="9">
        <v>40809</v>
      </c>
      <c r="AN13" s="9">
        <f t="shared" si="2"/>
        <v>2</v>
      </c>
      <c r="AO13" s="9">
        <f t="shared" si="10"/>
        <v>83561</v>
      </c>
      <c r="AP13" s="9">
        <f t="shared" si="11"/>
        <v>2</v>
      </c>
      <c r="AQ13" s="9">
        <f t="shared" si="12"/>
        <v>83561</v>
      </c>
    </row>
    <row r="14" spans="1:43" ht="13.5" customHeight="1">
      <c r="A14" s="16" t="s">
        <v>81</v>
      </c>
      <c r="B14" s="9" t="s">
        <v>71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82</v>
      </c>
      <c r="I14" s="9" t="s">
        <v>71</v>
      </c>
      <c r="J14" s="9" t="s">
        <v>71</v>
      </c>
      <c r="K14" s="9" t="s">
        <v>71</v>
      </c>
      <c r="L14" s="9">
        <v>1</v>
      </c>
      <c r="M14" s="9">
        <v>10137</v>
      </c>
      <c r="N14" s="15">
        <v>5</v>
      </c>
      <c r="O14" s="15">
        <v>50935</v>
      </c>
      <c r="P14" s="15">
        <v>1</v>
      </c>
      <c r="Q14" s="15">
        <v>10427</v>
      </c>
      <c r="R14" s="15">
        <v>2</v>
      </c>
      <c r="S14" s="15">
        <v>20854</v>
      </c>
      <c r="T14" s="15">
        <v>2</v>
      </c>
      <c r="U14" s="15">
        <v>20854</v>
      </c>
      <c r="V14" s="15">
        <v>0</v>
      </c>
      <c r="W14" s="15">
        <v>0</v>
      </c>
      <c r="X14" s="15"/>
      <c r="Y14" s="15"/>
      <c r="Z14" s="9">
        <v>6</v>
      </c>
      <c r="AA14" s="9">
        <v>61072</v>
      </c>
      <c r="AB14" s="9">
        <f t="shared" si="4"/>
        <v>7</v>
      </c>
      <c r="AC14" s="9">
        <f t="shared" si="5"/>
        <v>71499</v>
      </c>
      <c r="AD14" s="9">
        <f t="shared" si="6"/>
        <v>9</v>
      </c>
      <c r="AE14" s="9">
        <f t="shared" si="7"/>
        <v>92353</v>
      </c>
      <c r="AF14" s="9">
        <f t="shared" si="8"/>
        <v>11</v>
      </c>
      <c r="AG14" s="9">
        <f t="shared" si="9"/>
        <v>113207</v>
      </c>
      <c r="AH14" s="9">
        <v>9</v>
      </c>
      <c r="AI14" s="9">
        <v>92353</v>
      </c>
      <c r="AJ14" s="9">
        <v>11</v>
      </c>
      <c r="AK14" s="9">
        <v>113207</v>
      </c>
      <c r="AL14" s="9">
        <v>11</v>
      </c>
      <c r="AM14" s="9">
        <v>113207</v>
      </c>
      <c r="AN14" s="9">
        <f t="shared" si="2"/>
        <v>11</v>
      </c>
      <c r="AO14" s="9">
        <f t="shared" si="10"/>
        <v>113207</v>
      </c>
      <c r="AP14" s="9">
        <f t="shared" si="11"/>
        <v>11</v>
      </c>
      <c r="AQ14" s="9">
        <f t="shared" si="12"/>
        <v>113207</v>
      </c>
    </row>
    <row r="15" spans="1:43" ht="13.5" customHeight="1">
      <c r="A15" s="16" t="s">
        <v>10</v>
      </c>
      <c r="B15" s="9">
        <v>3</v>
      </c>
      <c r="C15" s="9">
        <v>148733</v>
      </c>
      <c r="D15" s="9">
        <v>1</v>
      </c>
      <c r="E15" s="9">
        <v>49849</v>
      </c>
      <c r="F15" s="9">
        <v>1</v>
      </c>
      <c r="G15" s="9">
        <v>49849</v>
      </c>
      <c r="H15" s="9">
        <v>1</v>
      </c>
      <c r="I15" s="9">
        <v>39516</v>
      </c>
      <c r="J15" s="9">
        <v>0</v>
      </c>
      <c r="K15" s="9">
        <v>0</v>
      </c>
      <c r="L15" s="9">
        <v>2</v>
      </c>
      <c r="M15" s="9">
        <v>62894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1</v>
      </c>
      <c r="W15" s="15">
        <v>52223</v>
      </c>
      <c r="X15" s="15"/>
      <c r="Y15" s="15"/>
      <c r="Z15" s="9">
        <v>11</v>
      </c>
      <c r="AA15" s="9">
        <v>497072</v>
      </c>
      <c r="AB15" s="9">
        <f t="shared" si="4"/>
        <v>11</v>
      </c>
      <c r="AC15" s="9">
        <f t="shared" si="5"/>
        <v>497072</v>
      </c>
      <c r="AD15" s="9">
        <f t="shared" si="6"/>
        <v>11</v>
      </c>
      <c r="AE15" s="9">
        <f t="shared" si="7"/>
        <v>497072</v>
      </c>
      <c r="AF15" s="9">
        <f t="shared" si="8"/>
        <v>11</v>
      </c>
      <c r="AG15" s="9">
        <f t="shared" si="9"/>
        <v>497072</v>
      </c>
      <c r="AH15" s="9">
        <v>11</v>
      </c>
      <c r="AI15" s="9">
        <v>497072</v>
      </c>
      <c r="AJ15" s="9">
        <v>11</v>
      </c>
      <c r="AK15" s="9">
        <v>497072</v>
      </c>
      <c r="AL15" s="9">
        <v>11</v>
      </c>
      <c r="AM15" s="9">
        <v>497072</v>
      </c>
      <c r="AN15" s="9">
        <f t="shared" si="2"/>
        <v>12</v>
      </c>
      <c r="AO15" s="9">
        <f t="shared" si="10"/>
        <v>549295</v>
      </c>
      <c r="AP15" s="9">
        <f t="shared" si="11"/>
        <v>12</v>
      </c>
      <c r="AQ15" s="9">
        <f t="shared" si="12"/>
        <v>549295</v>
      </c>
    </row>
    <row r="16" spans="1:43" ht="13.5" customHeight="1">
      <c r="A16" s="16" t="s">
        <v>11</v>
      </c>
      <c r="B16" s="9">
        <v>4</v>
      </c>
      <c r="C16" s="9">
        <v>43649</v>
      </c>
      <c r="D16" s="9">
        <v>6</v>
      </c>
      <c r="E16" s="9">
        <v>66648</v>
      </c>
      <c r="F16" s="9">
        <v>6</v>
      </c>
      <c r="G16" s="9">
        <v>79012</v>
      </c>
      <c r="H16" s="9">
        <v>6</v>
      </c>
      <c r="I16" s="9">
        <v>53257</v>
      </c>
      <c r="J16" s="9">
        <v>9</v>
      </c>
      <c r="K16" s="9">
        <v>98175</v>
      </c>
      <c r="L16" s="9">
        <v>9</v>
      </c>
      <c r="M16" s="9">
        <v>146003</v>
      </c>
      <c r="N16" s="15">
        <v>11</v>
      </c>
      <c r="O16" s="15">
        <v>143037</v>
      </c>
      <c r="P16" s="15">
        <v>12</v>
      </c>
      <c r="Q16" s="15">
        <v>71702</v>
      </c>
      <c r="R16" s="15">
        <v>13</v>
      </c>
      <c r="S16" s="15">
        <v>87933</v>
      </c>
      <c r="T16" s="15">
        <v>15</v>
      </c>
      <c r="U16" s="15">
        <v>135864</v>
      </c>
      <c r="V16" s="15">
        <v>7</v>
      </c>
      <c r="W16" s="15">
        <v>39792</v>
      </c>
      <c r="X16" s="15">
        <v>17</v>
      </c>
      <c r="Y16" s="15">
        <v>110073</v>
      </c>
      <c r="Z16" s="9">
        <v>106</v>
      </c>
      <c r="AA16" s="9">
        <v>1595437</v>
      </c>
      <c r="AB16" s="9">
        <f t="shared" si="4"/>
        <v>118</v>
      </c>
      <c r="AC16" s="9">
        <f t="shared" si="5"/>
        <v>1667139</v>
      </c>
      <c r="AD16" s="9">
        <f t="shared" si="6"/>
        <v>131</v>
      </c>
      <c r="AE16" s="9">
        <f t="shared" si="7"/>
        <v>1755072</v>
      </c>
      <c r="AF16" s="9">
        <f t="shared" si="8"/>
        <v>146</v>
      </c>
      <c r="AG16" s="9">
        <f t="shared" si="9"/>
        <v>1890936</v>
      </c>
      <c r="AH16" s="9">
        <v>151</v>
      </c>
      <c r="AI16" s="9">
        <v>1893556</v>
      </c>
      <c r="AJ16" s="9">
        <v>166</v>
      </c>
      <c r="AK16" s="9">
        <v>2029420</v>
      </c>
      <c r="AL16" s="9">
        <v>166</v>
      </c>
      <c r="AM16" s="9">
        <v>2029420</v>
      </c>
      <c r="AN16" s="9">
        <f t="shared" si="2"/>
        <v>173</v>
      </c>
      <c r="AO16" s="9">
        <f t="shared" si="10"/>
        <v>2069212</v>
      </c>
      <c r="AP16" s="9">
        <f t="shared" si="11"/>
        <v>190</v>
      </c>
      <c r="AQ16" s="9">
        <f t="shared" si="12"/>
        <v>2179285</v>
      </c>
    </row>
    <row r="17" spans="1:43" ht="13.5" customHeight="1">
      <c r="A17" s="16" t="s">
        <v>12</v>
      </c>
      <c r="B17" s="9" t="s">
        <v>71</v>
      </c>
      <c r="C17" s="9" t="s">
        <v>71</v>
      </c>
      <c r="D17" s="9">
        <v>1</v>
      </c>
      <c r="E17" s="9">
        <v>11976</v>
      </c>
      <c r="F17" s="9">
        <v>3</v>
      </c>
      <c r="G17" s="9">
        <v>36428</v>
      </c>
      <c r="H17" s="9">
        <v>5</v>
      </c>
      <c r="I17" s="9">
        <v>60844</v>
      </c>
      <c r="J17" s="9">
        <v>0</v>
      </c>
      <c r="K17" s="9">
        <v>0</v>
      </c>
      <c r="L17" s="9">
        <v>1</v>
      </c>
      <c r="M17" s="9">
        <v>11976</v>
      </c>
      <c r="N17" s="15">
        <v>1</v>
      </c>
      <c r="O17" s="15">
        <v>11976</v>
      </c>
      <c r="P17" s="15">
        <v>3</v>
      </c>
      <c r="Q17" s="15">
        <v>36954</v>
      </c>
      <c r="R17" s="15">
        <v>6</v>
      </c>
      <c r="S17" s="15">
        <v>74424</v>
      </c>
      <c r="T17" s="15">
        <v>5</v>
      </c>
      <c r="U17" s="15">
        <v>61848</v>
      </c>
      <c r="V17" s="15">
        <v>2</v>
      </c>
      <c r="W17" s="15">
        <v>37032</v>
      </c>
      <c r="X17" s="15">
        <v>3</v>
      </c>
      <c r="Y17" s="15">
        <v>55548</v>
      </c>
      <c r="Z17" s="9">
        <v>11</v>
      </c>
      <c r="AA17" s="9">
        <v>133200</v>
      </c>
      <c r="AB17" s="9">
        <f t="shared" si="4"/>
        <v>14</v>
      </c>
      <c r="AC17" s="9">
        <f t="shared" si="5"/>
        <v>170154</v>
      </c>
      <c r="AD17" s="9">
        <f t="shared" si="6"/>
        <v>20</v>
      </c>
      <c r="AE17" s="9">
        <f t="shared" si="7"/>
        <v>244578</v>
      </c>
      <c r="AF17" s="9">
        <f t="shared" si="8"/>
        <v>25</v>
      </c>
      <c r="AG17" s="9">
        <f t="shared" si="9"/>
        <v>306426</v>
      </c>
      <c r="AH17" s="9">
        <v>30</v>
      </c>
      <c r="AI17" s="9">
        <v>368016</v>
      </c>
      <c r="AJ17" s="9">
        <v>35</v>
      </c>
      <c r="AK17" s="9">
        <v>429864</v>
      </c>
      <c r="AL17" s="9">
        <v>35</v>
      </c>
      <c r="AM17" s="9">
        <v>429864</v>
      </c>
      <c r="AN17" s="9">
        <f t="shared" si="2"/>
        <v>37</v>
      </c>
      <c r="AO17" s="9">
        <f t="shared" si="10"/>
        <v>466896</v>
      </c>
      <c r="AP17" s="9">
        <f t="shared" si="11"/>
        <v>40</v>
      </c>
      <c r="AQ17" s="9">
        <f t="shared" si="12"/>
        <v>522444</v>
      </c>
    </row>
    <row r="18" spans="1:43" ht="13.5" customHeight="1">
      <c r="A18" s="16" t="s">
        <v>85</v>
      </c>
      <c r="B18" s="9" t="s">
        <v>71</v>
      </c>
      <c r="C18" s="9" t="s">
        <v>71</v>
      </c>
      <c r="D18" s="9" t="s">
        <v>71</v>
      </c>
      <c r="E18" s="9" t="s">
        <v>71</v>
      </c>
      <c r="F18" s="9" t="s">
        <v>71</v>
      </c>
      <c r="G18" s="9" t="s">
        <v>71</v>
      </c>
      <c r="H18" s="9" t="s">
        <v>71</v>
      </c>
      <c r="I18" s="9" t="s">
        <v>71</v>
      </c>
      <c r="J18" s="9" t="s">
        <v>71</v>
      </c>
      <c r="K18" s="9" t="s">
        <v>71</v>
      </c>
      <c r="L18" s="9" t="s">
        <v>71</v>
      </c>
      <c r="M18" s="9" t="s">
        <v>71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2</v>
      </c>
      <c r="Y18" s="15">
        <v>2046</v>
      </c>
      <c r="Z18" s="9">
        <v>0</v>
      </c>
      <c r="AA18" s="9"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v>2</v>
      </c>
      <c r="AI18" s="9">
        <v>1965</v>
      </c>
      <c r="AJ18" s="9">
        <v>2</v>
      </c>
      <c r="AK18" s="9">
        <v>1965</v>
      </c>
      <c r="AL18" s="9">
        <v>2</v>
      </c>
      <c r="AM18" s="9">
        <v>1965</v>
      </c>
      <c r="AN18" s="9">
        <f t="shared" si="2"/>
        <v>2</v>
      </c>
      <c r="AO18" s="9">
        <f t="shared" si="10"/>
        <v>1965</v>
      </c>
      <c r="AP18" s="9">
        <f t="shared" si="11"/>
        <v>4</v>
      </c>
      <c r="AQ18" s="9">
        <f t="shared" si="12"/>
        <v>4011</v>
      </c>
    </row>
    <row r="19" spans="1:43" ht="13.5" customHeight="1">
      <c r="A19" s="16" t="s">
        <v>13</v>
      </c>
      <c r="B19" s="9">
        <v>4</v>
      </c>
      <c r="C19" s="9">
        <v>960000</v>
      </c>
      <c r="D19" s="9">
        <v>3</v>
      </c>
      <c r="E19" s="9">
        <v>720000</v>
      </c>
      <c r="F19" s="9">
        <v>4</v>
      </c>
      <c r="G19" s="9">
        <v>960000</v>
      </c>
      <c r="H19" s="9">
        <v>2</v>
      </c>
      <c r="I19" s="9">
        <v>480000</v>
      </c>
      <c r="J19" s="9">
        <v>2</v>
      </c>
      <c r="K19" s="9">
        <v>480000</v>
      </c>
      <c r="L19" s="9">
        <f>1+2</f>
        <v>3</v>
      </c>
      <c r="M19" s="9">
        <f>240000+480000</f>
        <v>720000</v>
      </c>
      <c r="N19" s="15">
        <v>0</v>
      </c>
      <c r="O19" s="15">
        <v>0</v>
      </c>
      <c r="P19" s="15">
        <v>1</v>
      </c>
      <c r="Q19" s="15">
        <v>240000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/>
      <c r="Y19" s="15"/>
      <c r="Z19" s="9">
        <v>29</v>
      </c>
      <c r="AA19" s="9">
        <v>6960000</v>
      </c>
      <c r="AB19" s="9">
        <f t="shared" si="4"/>
        <v>30</v>
      </c>
      <c r="AC19" s="9">
        <f t="shared" si="5"/>
        <v>7200000</v>
      </c>
      <c r="AD19" s="9">
        <f t="shared" si="6"/>
        <v>30</v>
      </c>
      <c r="AE19" s="9">
        <f t="shared" si="7"/>
        <v>7200000</v>
      </c>
      <c r="AF19" s="9">
        <f t="shared" si="8"/>
        <v>30</v>
      </c>
      <c r="AG19" s="9">
        <f t="shared" si="9"/>
        <v>7200000</v>
      </c>
      <c r="AH19" s="9">
        <v>30</v>
      </c>
      <c r="AI19" s="9">
        <v>7200000</v>
      </c>
      <c r="AJ19" s="9">
        <v>30</v>
      </c>
      <c r="AK19" s="9">
        <v>7200000</v>
      </c>
      <c r="AL19" s="9">
        <v>30</v>
      </c>
      <c r="AM19" s="9">
        <v>7200000</v>
      </c>
      <c r="AN19" s="9">
        <f t="shared" si="2"/>
        <v>30</v>
      </c>
      <c r="AO19" s="9">
        <f t="shared" si="10"/>
        <v>7200000</v>
      </c>
      <c r="AP19" s="9">
        <f t="shared" si="11"/>
        <v>30</v>
      </c>
      <c r="AQ19" s="9">
        <f t="shared" si="12"/>
        <v>7200000</v>
      </c>
    </row>
    <row r="20" spans="1:43" ht="13.5" customHeight="1">
      <c r="A20" s="16" t="s">
        <v>14</v>
      </c>
      <c r="B20" s="9">
        <v>4</v>
      </c>
      <c r="C20" s="9">
        <v>217566</v>
      </c>
      <c r="D20" s="9">
        <v>1</v>
      </c>
      <c r="E20" s="9">
        <v>35086</v>
      </c>
      <c r="F20" s="9">
        <v>5</v>
      </c>
      <c r="G20" s="9">
        <v>217821</v>
      </c>
      <c r="H20" s="9">
        <v>2</v>
      </c>
      <c r="I20" s="9">
        <v>70172</v>
      </c>
      <c r="J20" s="9">
        <v>5</v>
      </c>
      <c r="K20" s="9">
        <v>239321</v>
      </c>
      <c r="L20" s="9">
        <f>2+4</f>
        <v>6</v>
      </c>
      <c r="M20" s="9">
        <f>93449+220500</f>
        <v>313949</v>
      </c>
      <c r="N20" s="15">
        <v>2</v>
      </c>
      <c r="O20" s="15">
        <v>85973</v>
      </c>
      <c r="P20" s="15">
        <v>1</v>
      </c>
      <c r="Q20" s="15">
        <v>35086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1</v>
      </c>
      <c r="Y20" s="15">
        <v>78743</v>
      </c>
      <c r="Z20" s="9">
        <v>46</v>
      </c>
      <c r="AA20" s="9">
        <v>2224983</v>
      </c>
      <c r="AB20" s="9">
        <f t="shared" si="4"/>
        <v>47</v>
      </c>
      <c r="AC20" s="9">
        <f t="shared" si="5"/>
        <v>2260069</v>
      </c>
      <c r="AD20" s="9">
        <f t="shared" si="6"/>
        <v>47</v>
      </c>
      <c r="AE20" s="9">
        <f t="shared" si="7"/>
        <v>2260069</v>
      </c>
      <c r="AF20" s="9">
        <f t="shared" si="8"/>
        <v>47</v>
      </c>
      <c r="AG20" s="9">
        <f t="shared" si="9"/>
        <v>2260069</v>
      </c>
      <c r="AH20" s="9">
        <v>49</v>
      </c>
      <c r="AI20" s="9">
        <v>2373469</v>
      </c>
      <c r="AJ20" s="9">
        <v>49</v>
      </c>
      <c r="AK20" s="9">
        <v>2373469</v>
      </c>
      <c r="AL20" s="9">
        <v>49</v>
      </c>
      <c r="AM20" s="9">
        <v>2373469</v>
      </c>
      <c r="AN20" s="9">
        <f t="shared" si="2"/>
        <v>49</v>
      </c>
      <c r="AO20" s="9">
        <f t="shared" si="10"/>
        <v>2373469</v>
      </c>
      <c r="AP20" s="9">
        <f t="shared" si="11"/>
        <v>50</v>
      </c>
      <c r="AQ20" s="9">
        <f t="shared" si="12"/>
        <v>2452212</v>
      </c>
    </row>
    <row r="21" spans="1:43" ht="13.5" customHeight="1">
      <c r="A21" s="16" t="s">
        <v>15</v>
      </c>
      <c r="B21" s="9">
        <v>2</v>
      </c>
      <c r="C21" s="9">
        <v>105000</v>
      </c>
      <c r="D21" s="9">
        <v>1</v>
      </c>
      <c r="E21" s="9">
        <v>52500</v>
      </c>
      <c r="F21" s="9">
        <v>2</v>
      </c>
      <c r="G21" s="9">
        <v>105000</v>
      </c>
      <c r="H21" s="9">
        <v>2</v>
      </c>
      <c r="I21" s="9">
        <v>105000</v>
      </c>
      <c r="J21" s="9">
        <v>2</v>
      </c>
      <c r="K21" s="9">
        <v>77054</v>
      </c>
      <c r="L21" s="9">
        <f>1+2</f>
        <v>3</v>
      </c>
      <c r="M21" s="9">
        <f>24412+105000</f>
        <v>129412</v>
      </c>
      <c r="N21" s="9">
        <v>0</v>
      </c>
      <c r="O21" s="9">
        <v>0</v>
      </c>
      <c r="P21" s="9">
        <v>1</v>
      </c>
      <c r="Q21" s="9">
        <v>44625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/>
      <c r="Y21" s="9"/>
      <c r="Z21" s="9">
        <v>22</v>
      </c>
      <c r="AA21" s="9">
        <v>870424</v>
      </c>
      <c r="AB21" s="9">
        <f t="shared" si="4"/>
        <v>23</v>
      </c>
      <c r="AC21" s="9">
        <f t="shared" si="5"/>
        <v>915049</v>
      </c>
      <c r="AD21" s="9">
        <f t="shared" si="6"/>
        <v>23</v>
      </c>
      <c r="AE21" s="9">
        <f t="shared" si="7"/>
        <v>915049</v>
      </c>
      <c r="AF21" s="9">
        <f t="shared" si="8"/>
        <v>23</v>
      </c>
      <c r="AG21" s="9">
        <f t="shared" si="9"/>
        <v>915049</v>
      </c>
      <c r="AH21" s="9">
        <v>24</v>
      </c>
      <c r="AI21" s="9">
        <v>934181</v>
      </c>
      <c r="AJ21" s="9">
        <v>24</v>
      </c>
      <c r="AK21" s="9">
        <v>934181</v>
      </c>
      <c r="AL21" s="9">
        <v>24</v>
      </c>
      <c r="AM21" s="9">
        <v>934181</v>
      </c>
      <c r="AN21" s="9">
        <f t="shared" si="2"/>
        <v>24</v>
      </c>
      <c r="AO21" s="9">
        <f t="shared" si="10"/>
        <v>934181</v>
      </c>
      <c r="AP21" s="9">
        <f t="shared" si="11"/>
        <v>24</v>
      </c>
      <c r="AQ21" s="9">
        <f t="shared" si="12"/>
        <v>934181</v>
      </c>
    </row>
    <row r="22" spans="1:43" ht="13.5" customHeight="1">
      <c r="A22" s="16" t="s">
        <v>16</v>
      </c>
      <c r="B22" s="9" t="s">
        <v>71</v>
      </c>
      <c r="C22" s="9" t="s">
        <v>71</v>
      </c>
      <c r="D22" s="9">
        <v>1</v>
      </c>
      <c r="E22" s="9">
        <v>12500</v>
      </c>
      <c r="F22" s="9">
        <v>2</v>
      </c>
      <c r="G22" s="9">
        <v>28663</v>
      </c>
      <c r="H22" s="9">
        <v>2</v>
      </c>
      <c r="I22" s="9">
        <v>30000</v>
      </c>
      <c r="J22" s="9">
        <v>1</v>
      </c>
      <c r="K22" s="9">
        <v>13125</v>
      </c>
      <c r="L22" s="9">
        <f>1+1</f>
        <v>2</v>
      </c>
      <c r="M22" s="9">
        <f>15000+15000</f>
        <v>30000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/>
      <c r="Y22" s="9"/>
      <c r="Z22" s="9">
        <v>14</v>
      </c>
      <c r="AA22" s="9">
        <v>166114</v>
      </c>
      <c r="AB22" s="9">
        <f t="shared" si="4"/>
        <v>14</v>
      </c>
      <c r="AC22" s="9">
        <f t="shared" si="5"/>
        <v>166114</v>
      </c>
      <c r="AD22" s="9">
        <f t="shared" si="6"/>
        <v>14</v>
      </c>
      <c r="AE22" s="9">
        <f t="shared" si="7"/>
        <v>166114</v>
      </c>
      <c r="AF22" s="9">
        <f t="shared" si="8"/>
        <v>14</v>
      </c>
      <c r="AG22" s="9">
        <f t="shared" si="9"/>
        <v>166114</v>
      </c>
      <c r="AH22" s="9">
        <v>14</v>
      </c>
      <c r="AI22" s="9">
        <v>166114</v>
      </c>
      <c r="AJ22" s="9">
        <v>14</v>
      </c>
      <c r="AK22" s="9">
        <v>166114</v>
      </c>
      <c r="AL22" s="9">
        <v>14</v>
      </c>
      <c r="AM22" s="9">
        <v>166114</v>
      </c>
      <c r="AN22" s="9">
        <f t="shared" si="2"/>
        <v>14</v>
      </c>
      <c r="AO22" s="9">
        <f t="shared" si="10"/>
        <v>166114</v>
      </c>
      <c r="AP22" s="9">
        <f t="shared" si="11"/>
        <v>14</v>
      </c>
      <c r="AQ22" s="9">
        <f t="shared" si="12"/>
        <v>166114</v>
      </c>
    </row>
    <row r="23" spans="1:43" ht="13.5" customHeight="1">
      <c r="A23" s="16" t="s">
        <v>74</v>
      </c>
      <c r="B23" s="9" t="s">
        <v>71</v>
      </c>
      <c r="C23" s="9" t="s">
        <v>71</v>
      </c>
      <c r="D23" s="9" t="s">
        <v>71</v>
      </c>
      <c r="E23" s="9" t="s">
        <v>71</v>
      </c>
      <c r="F23" s="9">
        <v>2</v>
      </c>
      <c r="G23" s="9">
        <v>13700</v>
      </c>
      <c r="H23" s="9">
        <v>3</v>
      </c>
      <c r="I23" s="9">
        <v>20550</v>
      </c>
      <c r="J23" s="9">
        <v>1</v>
      </c>
      <c r="K23" s="9">
        <v>2100</v>
      </c>
      <c r="L23" s="9">
        <f>1+2</f>
        <v>3</v>
      </c>
      <c r="M23" s="9">
        <f>2730+13700</f>
        <v>16430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1</v>
      </c>
      <c r="Y23" s="9">
        <v>49695</v>
      </c>
      <c r="Z23" s="9">
        <v>9</v>
      </c>
      <c r="AA23" s="9">
        <v>52780</v>
      </c>
      <c r="AB23" s="9">
        <f t="shared" si="4"/>
        <v>9</v>
      </c>
      <c r="AC23" s="9">
        <f t="shared" si="5"/>
        <v>52780</v>
      </c>
      <c r="AD23" s="9">
        <f t="shared" si="6"/>
        <v>9</v>
      </c>
      <c r="AE23" s="9">
        <f t="shared" si="7"/>
        <v>52780</v>
      </c>
      <c r="AF23" s="9">
        <f t="shared" si="8"/>
        <v>9</v>
      </c>
      <c r="AG23" s="9">
        <f t="shared" si="9"/>
        <v>52780</v>
      </c>
      <c r="AH23" s="9">
        <v>9</v>
      </c>
      <c r="AI23" s="9">
        <v>52780</v>
      </c>
      <c r="AJ23" s="9">
        <v>9</v>
      </c>
      <c r="AK23" s="9">
        <v>52780</v>
      </c>
      <c r="AL23" s="9">
        <v>9</v>
      </c>
      <c r="AM23" s="9">
        <v>52780</v>
      </c>
      <c r="AN23" s="9">
        <f t="shared" si="2"/>
        <v>9</v>
      </c>
      <c r="AO23" s="9">
        <f t="shared" si="10"/>
        <v>52780</v>
      </c>
      <c r="AP23" s="9">
        <f t="shared" si="11"/>
        <v>10</v>
      </c>
      <c r="AQ23" s="9">
        <f t="shared" si="12"/>
        <v>102475</v>
      </c>
    </row>
    <row r="24" spans="1:43" ht="13.5" customHeight="1">
      <c r="A24" s="20" t="s">
        <v>96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</v>
      </c>
      <c r="S24" s="9">
        <v>120000</v>
      </c>
      <c r="T24" s="9">
        <v>0</v>
      </c>
      <c r="U24" s="9">
        <v>0</v>
      </c>
      <c r="V24" s="9">
        <v>0</v>
      </c>
      <c r="W24" s="9">
        <v>0</v>
      </c>
      <c r="X24" s="9">
        <v>23</v>
      </c>
      <c r="Y24" s="9">
        <v>305089</v>
      </c>
      <c r="Z24" s="9">
        <v>0</v>
      </c>
      <c r="AA24" s="9">
        <v>0</v>
      </c>
      <c r="AB24" s="9">
        <f t="shared" si="4"/>
        <v>0</v>
      </c>
      <c r="AC24" s="9">
        <f t="shared" si="5"/>
        <v>0</v>
      </c>
      <c r="AD24" s="9">
        <f t="shared" si="6"/>
        <v>1</v>
      </c>
      <c r="AE24" s="9">
        <f t="shared" si="7"/>
        <v>120000</v>
      </c>
      <c r="AF24" s="9">
        <f t="shared" si="8"/>
        <v>1</v>
      </c>
      <c r="AG24" s="9">
        <f t="shared" si="9"/>
        <v>120000</v>
      </c>
      <c r="AH24" s="9">
        <v>1</v>
      </c>
      <c r="AI24" s="9">
        <v>240000</v>
      </c>
      <c r="AJ24" s="9">
        <v>1</v>
      </c>
      <c r="AK24" s="9">
        <v>240000</v>
      </c>
      <c r="AL24" s="9">
        <v>1</v>
      </c>
      <c r="AM24" s="9">
        <v>240000</v>
      </c>
      <c r="AN24" s="9">
        <f t="shared" si="2"/>
        <v>1</v>
      </c>
      <c r="AO24" s="9">
        <f t="shared" si="10"/>
        <v>240000</v>
      </c>
      <c r="AP24" s="9">
        <f t="shared" si="11"/>
        <v>24</v>
      </c>
      <c r="AQ24" s="9">
        <f t="shared" si="12"/>
        <v>545089</v>
      </c>
    </row>
    <row r="25" spans="1:43" ht="13.5" customHeight="1">
      <c r="A25" s="16" t="s">
        <v>17</v>
      </c>
      <c r="B25" s="9">
        <v>24</v>
      </c>
      <c r="C25" s="9">
        <v>258512</v>
      </c>
      <c r="D25" s="9">
        <v>25</v>
      </c>
      <c r="E25" s="9">
        <v>291277</v>
      </c>
      <c r="F25" s="9">
        <v>25</v>
      </c>
      <c r="G25" s="9">
        <v>306358</v>
      </c>
      <c r="H25" s="9">
        <v>24</v>
      </c>
      <c r="I25" s="9">
        <v>289919</v>
      </c>
      <c r="J25" s="9">
        <v>38</v>
      </c>
      <c r="K25" s="9">
        <v>483347</v>
      </c>
      <c r="L25" s="9">
        <v>22</v>
      </c>
      <c r="M25" s="9">
        <v>283339</v>
      </c>
      <c r="N25" s="9">
        <v>24</v>
      </c>
      <c r="O25" s="9">
        <v>307381</v>
      </c>
      <c r="P25" s="9">
        <v>9</v>
      </c>
      <c r="Q25" s="9">
        <v>120718</v>
      </c>
      <c r="R25" s="9">
        <v>19</v>
      </c>
      <c r="S25" s="9">
        <v>229638</v>
      </c>
      <c r="T25" s="9">
        <v>14</v>
      </c>
      <c r="U25" s="9">
        <v>170873</v>
      </c>
      <c r="V25" s="9">
        <v>13</v>
      </c>
      <c r="W25" s="9">
        <v>151827</v>
      </c>
      <c r="X25" s="9">
        <v>9</v>
      </c>
      <c r="Y25" s="9">
        <v>97365</v>
      </c>
      <c r="Z25" s="9">
        <v>398</v>
      </c>
      <c r="AA25" s="9">
        <v>4652068</v>
      </c>
      <c r="AB25" s="9">
        <f t="shared" si="4"/>
        <v>407</v>
      </c>
      <c r="AC25" s="9">
        <f t="shared" si="5"/>
        <v>4772786</v>
      </c>
      <c r="AD25" s="9">
        <f t="shared" si="6"/>
        <v>426</v>
      </c>
      <c r="AE25" s="9">
        <f t="shared" si="7"/>
        <v>5002424</v>
      </c>
      <c r="AF25" s="9">
        <f t="shared" si="8"/>
        <v>440</v>
      </c>
      <c r="AG25" s="9">
        <f t="shared" si="9"/>
        <v>5173297</v>
      </c>
      <c r="AH25" s="9">
        <v>466</v>
      </c>
      <c r="AI25" s="9">
        <v>5517814</v>
      </c>
      <c r="AJ25" s="9">
        <v>480</v>
      </c>
      <c r="AK25" s="9">
        <v>5688687</v>
      </c>
      <c r="AL25" s="9">
        <v>480</v>
      </c>
      <c r="AM25" s="9">
        <v>5688687</v>
      </c>
      <c r="AN25" s="9">
        <f t="shared" si="2"/>
        <v>493</v>
      </c>
      <c r="AO25" s="9">
        <f t="shared" si="10"/>
        <v>5840514</v>
      </c>
      <c r="AP25" s="9">
        <f t="shared" si="11"/>
        <v>502</v>
      </c>
      <c r="AQ25" s="9">
        <f t="shared" si="12"/>
        <v>5937879</v>
      </c>
    </row>
    <row r="26" spans="1:43" ht="13.5" customHeight="1">
      <c r="A26" s="16" t="s">
        <v>18</v>
      </c>
      <c r="B26" s="9">
        <v>28</v>
      </c>
      <c r="C26" s="9">
        <v>167077</v>
      </c>
      <c r="D26" s="9">
        <v>16</v>
      </c>
      <c r="E26" s="9">
        <v>91913</v>
      </c>
      <c r="F26" s="9">
        <v>11</v>
      </c>
      <c r="G26" s="9">
        <v>104722</v>
      </c>
      <c r="H26" s="9">
        <v>13</v>
      </c>
      <c r="I26" s="9">
        <v>141658</v>
      </c>
      <c r="J26" s="9">
        <v>25</v>
      </c>
      <c r="K26" s="9">
        <v>210714</v>
      </c>
      <c r="L26" s="9">
        <v>11</v>
      </c>
      <c r="M26" s="9">
        <v>105609</v>
      </c>
      <c r="N26" s="9">
        <v>15</v>
      </c>
      <c r="O26" s="9">
        <v>157599</v>
      </c>
      <c r="P26" s="9">
        <v>4</v>
      </c>
      <c r="Q26" s="9">
        <v>48782</v>
      </c>
      <c r="R26" s="9">
        <v>9</v>
      </c>
      <c r="S26" s="9">
        <v>65427</v>
      </c>
      <c r="T26" s="9">
        <v>6</v>
      </c>
      <c r="U26" s="9">
        <v>62891</v>
      </c>
      <c r="V26" s="9">
        <v>10</v>
      </c>
      <c r="W26" s="9">
        <v>59701</v>
      </c>
      <c r="X26" s="9">
        <v>2</v>
      </c>
      <c r="Y26" s="9">
        <v>13640</v>
      </c>
      <c r="Z26" s="9">
        <v>286</v>
      </c>
      <c r="AA26" s="9">
        <v>2539366</v>
      </c>
      <c r="AB26" s="9">
        <f t="shared" si="4"/>
        <v>290</v>
      </c>
      <c r="AC26" s="9">
        <f t="shared" si="5"/>
        <v>2588148</v>
      </c>
      <c r="AD26" s="9">
        <f t="shared" si="6"/>
        <v>299</v>
      </c>
      <c r="AE26" s="9">
        <f t="shared" si="7"/>
        <v>2653575</v>
      </c>
      <c r="AF26" s="9">
        <f t="shared" si="8"/>
        <v>305</v>
      </c>
      <c r="AG26" s="9">
        <f t="shared" si="9"/>
        <v>2716466</v>
      </c>
      <c r="AH26" s="9">
        <v>316</v>
      </c>
      <c r="AI26" s="9">
        <v>2776299</v>
      </c>
      <c r="AJ26" s="9">
        <v>322</v>
      </c>
      <c r="AK26" s="9">
        <v>2839190</v>
      </c>
      <c r="AL26" s="9">
        <v>322</v>
      </c>
      <c r="AM26" s="9">
        <v>2839190</v>
      </c>
      <c r="AN26" s="9">
        <f t="shared" si="2"/>
        <v>332</v>
      </c>
      <c r="AO26" s="9">
        <f t="shared" si="10"/>
        <v>2898891</v>
      </c>
      <c r="AP26" s="9">
        <f t="shared" si="11"/>
        <v>334</v>
      </c>
      <c r="AQ26" s="9">
        <f t="shared" si="12"/>
        <v>2912531</v>
      </c>
    </row>
    <row r="27" spans="1:43" ht="13.5" customHeight="1">
      <c r="A27" s="16" t="s">
        <v>19</v>
      </c>
      <c r="B27" s="9">
        <v>8</v>
      </c>
      <c r="C27" s="9">
        <v>111431</v>
      </c>
      <c r="D27" s="9">
        <v>3</v>
      </c>
      <c r="E27" s="9">
        <v>61719</v>
      </c>
      <c r="F27" s="9">
        <v>1</v>
      </c>
      <c r="G27" s="9">
        <v>32500</v>
      </c>
      <c r="H27" s="9">
        <v>2</v>
      </c>
      <c r="I27" s="9">
        <v>35819</v>
      </c>
      <c r="J27" s="9">
        <v>7</v>
      </c>
      <c r="K27" s="9">
        <v>63291</v>
      </c>
      <c r="L27" s="9">
        <v>1</v>
      </c>
      <c r="M27" s="9">
        <v>14830</v>
      </c>
      <c r="N27" s="9">
        <v>2</v>
      </c>
      <c r="O27" s="9">
        <v>14688</v>
      </c>
      <c r="P27" s="9">
        <v>0</v>
      </c>
      <c r="Q27" s="9">
        <v>0</v>
      </c>
      <c r="R27" s="9">
        <v>3</v>
      </c>
      <c r="S27" s="9">
        <v>9843</v>
      </c>
      <c r="T27" s="9">
        <v>0</v>
      </c>
      <c r="U27" s="9">
        <v>0</v>
      </c>
      <c r="V27" s="9">
        <v>0</v>
      </c>
      <c r="W27" s="9">
        <v>0</v>
      </c>
      <c r="X27" s="9">
        <v>4</v>
      </c>
      <c r="Y27" s="9">
        <v>5624</v>
      </c>
      <c r="Z27" s="9">
        <v>30</v>
      </c>
      <c r="AA27" s="9">
        <v>418328</v>
      </c>
      <c r="AB27" s="9">
        <f t="shared" si="4"/>
        <v>30</v>
      </c>
      <c r="AC27" s="9">
        <f t="shared" si="5"/>
        <v>418328</v>
      </c>
      <c r="AD27" s="9">
        <f t="shared" si="6"/>
        <v>33</v>
      </c>
      <c r="AE27" s="9">
        <f t="shared" si="7"/>
        <v>428171</v>
      </c>
      <c r="AF27" s="9">
        <f t="shared" si="8"/>
        <v>33</v>
      </c>
      <c r="AG27" s="9">
        <f t="shared" si="9"/>
        <v>428171</v>
      </c>
      <c r="AH27" s="9">
        <v>37</v>
      </c>
      <c r="AI27" s="9">
        <v>444891</v>
      </c>
      <c r="AJ27" s="9">
        <v>37</v>
      </c>
      <c r="AK27" s="9">
        <v>444891</v>
      </c>
      <c r="AL27" s="9">
        <v>37</v>
      </c>
      <c r="AM27" s="9">
        <v>444891</v>
      </c>
      <c r="AN27" s="9">
        <f>SUM(AL27,V27)</f>
        <v>37</v>
      </c>
      <c r="AO27" s="9">
        <f t="shared" si="10"/>
        <v>444891</v>
      </c>
      <c r="AP27" s="9">
        <f t="shared" si="11"/>
        <v>41</v>
      </c>
      <c r="AQ27" s="9">
        <f t="shared" si="12"/>
        <v>450515</v>
      </c>
    </row>
    <row r="28" spans="1:43" ht="13.5" customHeight="1">
      <c r="A28" s="16" t="s">
        <v>92</v>
      </c>
      <c r="B28" s="9">
        <v>6</v>
      </c>
      <c r="C28" s="9">
        <v>11571</v>
      </c>
      <c r="D28" s="9">
        <v>2</v>
      </c>
      <c r="E28" s="9">
        <v>3249</v>
      </c>
      <c r="F28" s="9">
        <v>6</v>
      </c>
      <c r="G28" s="9">
        <v>11742</v>
      </c>
      <c r="H28" s="9">
        <v>5</v>
      </c>
      <c r="I28" s="9">
        <v>9518</v>
      </c>
      <c r="J28" s="9">
        <v>5</v>
      </c>
      <c r="K28" s="9">
        <v>8227</v>
      </c>
      <c r="L28" s="9">
        <v>2</v>
      </c>
      <c r="M28" s="9">
        <v>3685</v>
      </c>
      <c r="N28" s="9">
        <v>4</v>
      </c>
      <c r="O28" s="9">
        <v>5910</v>
      </c>
      <c r="P28" s="9">
        <v>4</v>
      </c>
      <c r="Q28" s="9">
        <v>4002</v>
      </c>
      <c r="R28" s="9">
        <v>3</v>
      </c>
      <c r="S28" s="9">
        <v>1854</v>
      </c>
      <c r="T28" s="9">
        <v>8</v>
      </c>
      <c r="U28" s="9">
        <v>14067</v>
      </c>
      <c r="V28" s="9">
        <v>4</v>
      </c>
      <c r="W28" s="9">
        <v>8146</v>
      </c>
      <c r="X28" s="9">
        <v>19</v>
      </c>
      <c r="Y28" s="9">
        <v>99719</v>
      </c>
      <c r="Z28" s="9">
        <v>91</v>
      </c>
      <c r="AA28" s="9">
        <v>170301</v>
      </c>
      <c r="AB28" s="9">
        <f t="shared" si="4"/>
        <v>95</v>
      </c>
      <c r="AC28" s="9">
        <f t="shared" si="5"/>
        <v>174303</v>
      </c>
      <c r="AD28" s="9">
        <f t="shared" si="6"/>
        <v>98</v>
      </c>
      <c r="AE28" s="9">
        <f t="shared" si="7"/>
        <v>176157</v>
      </c>
      <c r="AF28" s="9">
        <f t="shared" si="8"/>
        <v>106</v>
      </c>
      <c r="AG28" s="9">
        <f t="shared" si="9"/>
        <v>190224</v>
      </c>
      <c r="AH28" s="9">
        <v>106</v>
      </c>
      <c r="AI28" s="9">
        <v>190671</v>
      </c>
      <c r="AJ28" s="9">
        <v>114</v>
      </c>
      <c r="AK28" s="9">
        <v>204738</v>
      </c>
      <c r="AL28" s="9">
        <v>114</v>
      </c>
      <c r="AM28" s="9">
        <v>204738</v>
      </c>
      <c r="AN28" s="9">
        <f t="shared" si="2"/>
        <v>118</v>
      </c>
      <c r="AO28" s="9">
        <f t="shared" si="10"/>
        <v>212884</v>
      </c>
      <c r="AP28" s="9">
        <f aca="true" t="shared" si="13" ref="AP28:AP81">SUM(AN28,X28)</f>
        <v>137</v>
      </c>
      <c r="AQ28" s="9">
        <f t="shared" si="12"/>
        <v>312603</v>
      </c>
    </row>
    <row r="29" spans="1:43" ht="13.5" customHeight="1">
      <c r="A29" s="16" t="s">
        <v>20</v>
      </c>
      <c r="B29" s="9">
        <v>19</v>
      </c>
      <c r="C29" s="9">
        <v>59261</v>
      </c>
      <c r="D29" s="9">
        <v>13</v>
      </c>
      <c r="E29" s="9">
        <v>44033</v>
      </c>
      <c r="F29" s="9">
        <v>10</v>
      </c>
      <c r="G29" s="9">
        <v>61280</v>
      </c>
      <c r="H29" s="9">
        <v>7</v>
      </c>
      <c r="I29" s="9">
        <v>30974</v>
      </c>
      <c r="J29" s="9">
        <v>15</v>
      </c>
      <c r="K29" s="9">
        <v>51960</v>
      </c>
      <c r="L29" s="9">
        <v>9</v>
      </c>
      <c r="M29" s="9">
        <v>35456</v>
      </c>
      <c r="N29" s="9">
        <v>8</v>
      </c>
      <c r="O29" s="9">
        <v>18446</v>
      </c>
      <c r="P29" s="9">
        <v>0</v>
      </c>
      <c r="Q29" s="9">
        <v>0</v>
      </c>
      <c r="R29" s="9">
        <v>17</v>
      </c>
      <c r="S29" s="9">
        <v>49978</v>
      </c>
      <c r="T29" s="9">
        <v>9</v>
      </c>
      <c r="U29" s="9">
        <v>31595</v>
      </c>
      <c r="V29" s="9">
        <v>8</v>
      </c>
      <c r="W29" s="9">
        <v>17568</v>
      </c>
      <c r="X29" s="9"/>
      <c r="Y29" s="9"/>
      <c r="Z29" s="9">
        <v>126</v>
      </c>
      <c r="AA29" s="9">
        <v>399224</v>
      </c>
      <c r="AB29" s="9">
        <f t="shared" si="4"/>
        <v>126</v>
      </c>
      <c r="AC29" s="9">
        <f t="shared" si="5"/>
        <v>399224</v>
      </c>
      <c r="AD29" s="9">
        <f t="shared" si="6"/>
        <v>143</v>
      </c>
      <c r="AE29" s="9">
        <f t="shared" si="7"/>
        <v>449202</v>
      </c>
      <c r="AF29" s="9">
        <f t="shared" si="8"/>
        <v>152</v>
      </c>
      <c r="AG29" s="9">
        <f t="shared" si="9"/>
        <v>480797</v>
      </c>
      <c r="AH29" s="9">
        <v>158</v>
      </c>
      <c r="AI29" s="9">
        <v>487633</v>
      </c>
      <c r="AJ29" s="9">
        <v>167</v>
      </c>
      <c r="AK29" s="9">
        <v>519228</v>
      </c>
      <c r="AL29" s="9">
        <v>167</v>
      </c>
      <c r="AM29" s="9">
        <v>519228</v>
      </c>
      <c r="AN29" s="9">
        <f t="shared" si="2"/>
        <v>175</v>
      </c>
      <c r="AO29" s="9">
        <f t="shared" si="10"/>
        <v>536796</v>
      </c>
      <c r="AP29" s="9">
        <f t="shared" si="13"/>
        <v>175</v>
      </c>
      <c r="AQ29" s="9">
        <f t="shared" si="12"/>
        <v>536796</v>
      </c>
    </row>
    <row r="30" spans="1:43" ht="13.5" customHeight="1">
      <c r="A30" s="16" t="s">
        <v>79</v>
      </c>
      <c r="B30" s="9" t="s">
        <v>71</v>
      </c>
      <c r="C30" s="9" t="s">
        <v>71</v>
      </c>
      <c r="D30" s="9" t="s">
        <v>71</v>
      </c>
      <c r="E30" s="9" t="s">
        <v>71</v>
      </c>
      <c r="F30" s="9" t="s">
        <v>71</v>
      </c>
      <c r="G30" s="9" t="s">
        <v>71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2</v>
      </c>
      <c r="Y30" s="9">
        <v>109327</v>
      </c>
      <c r="Z30" s="9">
        <v>0</v>
      </c>
      <c r="AA30" s="9"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f t="shared" si="2"/>
        <v>0</v>
      </c>
      <c r="AO30" s="9">
        <f t="shared" si="10"/>
        <v>0</v>
      </c>
      <c r="AP30" s="9">
        <f t="shared" si="13"/>
        <v>2</v>
      </c>
      <c r="AQ30" s="9">
        <f t="shared" si="12"/>
        <v>109327</v>
      </c>
    </row>
    <row r="31" spans="1:43" ht="13.5" customHeight="1">
      <c r="A31" s="16" t="s">
        <v>21</v>
      </c>
      <c r="B31" s="9" t="s">
        <v>71</v>
      </c>
      <c r="C31" s="9" t="s">
        <v>71</v>
      </c>
      <c r="D31" s="9">
        <v>1</v>
      </c>
      <c r="E31" s="9">
        <v>44320</v>
      </c>
      <c r="F31" s="9">
        <v>1</v>
      </c>
      <c r="G31" s="9">
        <v>68394</v>
      </c>
      <c r="H31" s="9">
        <v>0</v>
      </c>
      <c r="I31" s="9">
        <v>0</v>
      </c>
      <c r="J31" s="9">
        <v>1</v>
      </c>
      <c r="K31" s="9">
        <v>73432</v>
      </c>
      <c r="L31" s="9">
        <v>0</v>
      </c>
      <c r="M31" s="9">
        <v>0</v>
      </c>
      <c r="N31" s="9">
        <v>1</v>
      </c>
      <c r="O31" s="9">
        <v>73432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3</v>
      </c>
      <c r="W31" s="9">
        <v>77182</v>
      </c>
      <c r="X31" s="9"/>
      <c r="Y31" s="9"/>
      <c r="Z31" s="9">
        <v>9</v>
      </c>
      <c r="AA31" s="9">
        <v>399106</v>
      </c>
      <c r="AB31" s="9">
        <f t="shared" si="4"/>
        <v>9</v>
      </c>
      <c r="AC31" s="9">
        <f t="shared" si="5"/>
        <v>399106</v>
      </c>
      <c r="AD31" s="9">
        <f t="shared" si="6"/>
        <v>9</v>
      </c>
      <c r="AE31" s="9">
        <f t="shared" si="7"/>
        <v>399106</v>
      </c>
      <c r="AF31" s="9">
        <f t="shared" si="8"/>
        <v>9</v>
      </c>
      <c r="AG31" s="9">
        <f t="shared" si="9"/>
        <v>399106</v>
      </c>
      <c r="AH31" s="9">
        <v>9</v>
      </c>
      <c r="AI31" s="9">
        <v>399106</v>
      </c>
      <c r="AJ31" s="9">
        <v>9</v>
      </c>
      <c r="AK31" s="9">
        <v>399106</v>
      </c>
      <c r="AL31" s="9">
        <v>9</v>
      </c>
      <c r="AM31" s="9">
        <v>399106</v>
      </c>
      <c r="AN31" s="9">
        <f t="shared" si="2"/>
        <v>12</v>
      </c>
      <c r="AO31" s="9">
        <f t="shared" si="10"/>
        <v>476288</v>
      </c>
      <c r="AP31" s="9">
        <f t="shared" si="13"/>
        <v>12</v>
      </c>
      <c r="AQ31" s="9">
        <f t="shared" si="12"/>
        <v>476288</v>
      </c>
    </row>
    <row r="32" spans="1:43" ht="13.5" customHeight="1">
      <c r="A32" s="16" t="s">
        <v>22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5</v>
      </c>
      <c r="M32" s="9">
        <v>478365</v>
      </c>
      <c r="N32" s="9">
        <v>87</v>
      </c>
      <c r="O32" s="9">
        <v>8755206</v>
      </c>
      <c r="P32" s="9">
        <v>25</v>
      </c>
      <c r="Q32" s="9">
        <v>2481325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121</v>
      </c>
      <c r="Y32" s="9">
        <v>74620</v>
      </c>
      <c r="Z32" s="9">
        <v>93</v>
      </c>
      <c r="AA32" s="9">
        <v>9533571</v>
      </c>
      <c r="AB32" s="9">
        <f t="shared" si="4"/>
        <v>118</v>
      </c>
      <c r="AC32" s="9">
        <f t="shared" si="5"/>
        <v>12014896</v>
      </c>
      <c r="AD32" s="9">
        <f t="shared" si="6"/>
        <v>118</v>
      </c>
      <c r="AE32" s="9">
        <f t="shared" si="7"/>
        <v>12014896</v>
      </c>
      <c r="AF32" s="9">
        <f t="shared" si="8"/>
        <v>118</v>
      </c>
      <c r="AG32" s="9">
        <f t="shared" si="9"/>
        <v>12014896</v>
      </c>
      <c r="AH32" s="9">
        <v>124</v>
      </c>
      <c r="AI32" s="9">
        <v>12573952</v>
      </c>
      <c r="AJ32" s="9">
        <v>124</v>
      </c>
      <c r="AK32" s="9">
        <v>12573952</v>
      </c>
      <c r="AL32" s="9">
        <v>124</v>
      </c>
      <c r="AM32" s="9">
        <v>12573952</v>
      </c>
      <c r="AN32" s="9">
        <f t="shared" si="2"/>
        <v>124</v>
      </c>
      <c r="AO32" s="9">
        <f t="shared" si="10"/>
        <v>12573952</v>
      </c>
      <c r="AP32" s="9">
        <f t="shared" si="13"/>
        <v>245</v>
      </c>
      <c r="AQ32" s="9">
        <f t="shared" si="12"/>
        <v>12648572</v>
      </c>
    </row>
    <row r="33" spans="1:43" ht="13.5" customHeight="1">
      <c r="A33" s="16" t="s">
        <v>9</v>
      </c>
      <c r="B33" s="9">
        <v>1</v>
      </c>
      <c r="C33" s="9">
        <v>19168</v>
      </c>
      <c r="D33" s="9">
        <v>0</v>
      </c>
      <c r="E33" s="9">
        <v>0</v>
      </c>
      <c r="F33" s="9">
        <v>2</v>
      </c>
      <c r="G33" s="9">
        <v>38587</v>
      </c>
      <c r="H33" s="9">
        <v>1</v>
      </c>
      <c r="I33" s="9">
        <v>19168</v>
      </c>
      <c r="J33" s="9">
        <v>1</v>
      </c>
      <c r="K33" s="9">
        <v>19168</v>
      </c>
      <c r="L33" s="9">
        <v>0</v>
      </c>
      <c r="M33" s="9">
        <v>0</v>
      </c>
      <c r="N33" s="15" t="s">
        <v>90</v>
      </c>
      <c r="O33" s="15" t="s">
        <v>90</v>
      </c>
      <c r="P33" s="15" t="s">
        <v>90</v>
      </c>
      <c r="Q33" s="15" t="s">
        <v>90</v>
      </c>
      <c r="R33" s="15" t="s">
        <v>71</v>
      </c>
      <c r="S33" s="15" t="s">
        <v>71</v>
      </c>
      <c r="T33" s="15" t="s">
        <v>71</v>
      </c>
      <c r="U33" s="15" t="s">
        <v>71</v>
      </c>
      <c r="V33" s="15" t="s">
        <v>71</v>
      </c>
      <c r="W33" s="15" t="s">
        <v>71</v>
      </c>
      <c r="X33" s="15"/>
      <c r="Y33" s="15"/>
      <c r="Z33" s="9">
        <v>5</v>
      </c>
      <c r="AA33" s="9">
        <v>96091</v>
      </c>
      <c r="AB33" s="9">
        <f t="shared" si="4"/>
        <v>5</v>
      </c>
      <c r="AC33" s="9">
        <f>SUM(AA33,Q33)</f>
        <v>96091</v>
      </c>
      <c r="AD33" s="9">
        <f t="shared" si="6"/>
        <v>5</v>
      </c>
      <c r="AE33" s="9">
        <f>SUM(AC33,S33)</f>
        <v>96091</v>
      </c>
      <c r="AF33" s="9">
        <f t="shared" si="8"/>
        <v>5</v>
      </c>
      <c r="AG33" s="9">
        <f>SUM(AE33,U33)</f>
        <v>96091</v>
      </c>
      <c r="AH33" s="9">
        <v>5</v>
      </c>
      <c r="AI33" s="9">
        <v>96091</v>
      </c>
      <c r="AJ33" s="9">
        <v>5</v>
      </c>
      <c r="AK33" s="9">
        <v>96091</v>
      </c>
      <c r="AL33" s="9">
        <v>5</v>
      </c>
      <c r="AM33" s="9">
        <v>96091</v>
      </c>
      <c r="AN33" s="9">
        <f t="shared" si="2"/>
        <v>5</v>
      </c>
      <c r="AO33" s="9">
        <f t="shared" si="10"/>
        <v>96091</v>
      </c>
      <c r="AP33" s="9">
        <f t="shared" si="13"/>
        <v>5</v>
      </c>
      <c r="AQ33" s="9">
        <f t="shared" si="12"/>
        <v>96091</v>
      </c>
    </row>
    <row r="34" spans="1:43" ht="13.5" customHeight="1">
      <c r="A34" s="16" t="s">
        <v>23</v>
      </c>
      <c r="B34" s="9" t="s">
        <v>71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90</v>
      </c>
      <c r="Q34" s="9" t="s">
        <v>90</v>
      </c>
      <c r="R34" s="9" t="s">
        <v>71</v>
      </c>
      <c r="S34" s="9" t="s">
        <v>71</v>
      </c>
      <c r="T34" s="9" t="s">
        <v>71</v>
      </c>
      <c r="U34" s="9" t="s">
        <v>71</v>
      </c>
      <c r="V34" s="9" t="s">
        <v>71</v>
      </c>
      <c r="W34" s="9" t="s">
        <v>71</v>
      </c>
      <c r="X34" s="9"/>
      <c r="Y34" s="9"/>
      <c r="Z34" s="9">
        <v>39215</v>
      </c>
      <c r="AA34" s="9">
        <v>93252504</v>
      </c>
      <c r="AB34" s="9">
        <f t="shared" si="4"/>
        <v>39215</v>
      </c>
      <c r="AC34" s="9">
        <f aca="true" t="shared" si="14" ref="AC34:AC81">SUM(AA34,Q34)</f>
        <v>93252504</v>
      </c>
      <c r="AD34" s="9">
        <f t="shared" si="6"/>
        <v>39215</v>
      </c>
      <c r="AE34" s="9">
        <f aca="true" t="shared" si="15" ref="AE34:AE81">SUM(AC34,S34)</f>
        <v>93252504</v>
      </c>
      <c r="AF34" s="9">
        <f t="shared" si="8"/>
        <v>39215</v>
      </c>
      <c r="AG34" s="9">
        <f aca="true" t="shared" si="16" ref="AG34:AG81">SUM(AE34,U34)</f>
        <v>93252504</v>
      </c>
      <c r="AH34" s="9">
        <v>39215</v>
      </c>
      <c r="AI34" s="9">
        <v>93252504</v>
      </c>
      <c r="AJ34" s="9">
        <v>39215</v>
      </c>
      <c r="AK34" s="9">
        <v>93252504</v>
      </c>
      <c r="AL34" s="9">
        <v>39215</v>
      </c>
      <c r="AM34" s="9">
        <v>93252504</v>
      </c>
      <c r="AN34" s="9">
        <f t="shared" si="2"/>
        <v>39215</v>
      </c>
      <c r="AO34" s="9">
        <f t="shared" si="10"/>
        <v>93252504</v>
      </c>
      <c r="AP34" s="9">
        <f t="shared" si="13"/>
        <v>39215</v>
      </c>
      <c r="AQ34" s="9">
        <f t="shared" si="12"/>
        <v>93252504</v>
      </c>
    </row>
    <row r="35" spans="1:43" ht="13.5" customHeight="1">
      <c r="A35" s="16" t="s">
        <v>24</v>
      </c>
      <c r="B35" s="9" t="s">
        <v>71</v>
      </c>
      <c r="C35" s="9" t="s">
        <v>71</v>
      </c>
      <c r="D35" s="9" t="s">
        <v>71</v>
      </c>
      <c r="E35" s="9" t="s">
        <v>71</v>
      </c>
      <c r="F35" s="9" t="s">
        <v>71</v>
      </c>
      <c r="G35" s="9" t="s">
        <v>71</v>
      </c>
      <c r="H35" s="9" t="s">
        <v>71</v>
      </c>
      <c r="I35" s="9" t="s">
        <v>71</v>
      </c>
      <c r="J35" s="9" t="s">
        <v>71</v>
      </c>
      <c r="K35" s="9" t="s">
        <v>71</v>
      </c>
      <c r="L35" s="9" t="s">
        <v>71</v>
      </c>
      <c r="M35" s="9" t="s">
        <v>71</v>
      </c>
      <c r="N35" s="9" t="s">
        <v>71</v>
      </c>
      <c r="O35" s="9" t="s">
        <v>71</v>
      </c>
      <c r="P35" s="9" t="s">
        <v>90</v>
      </c>
      <c r="Q35" s="9" t="s">
        <v>90</v>
      </c>
      <c r="R35" s="9" t="s">
        <v>71</v>
      </c>
      <c r="S35" s="9" t="s">
        <v>71</v>
      </c>
      <c r="T35" s="9" t="s">
        <v>71</v>
      </c>
      <c r="U35" s="9" t="s">
        <v>71</v>
      </c>
      <c r="V35" s="9" t="s">
        <v>71</v>
      </c>
      <c r="W35" s="9" t="s">
        <v>71</v>
      </c>
      <c r="X35" s="9"/>
      <c r="Y35" s="9"/>
      <c r="Z35" s="9">
        <v>47509</v>
      </c>
      <c r="AA35" s="9">
        <v>10646722</v>
      </c>
      <c r="AB35" s="9">
        <f t="shared" si="4"/>
        <v>47509</v>
      </c>
      <c r="AC35" s="9">
        <f t="shared" si="14"/>
        <v>10646722</v>
      </c>
      <c r="AD35" s="9">
        <f t="shared" si="6"/>
        <v>47509</v>
      </c>
      <c r="AE35" s="9">
        <f t="shared" si="15"/>
        <v>10646722</v>
      </c>
      <c r="AF35" s="9">
        <f t="shared" si="8"/>
        <v>47509</v>
      </c>
      <c r="AG35" s="9">
        <f t="shared" si="16"/>
        <v>10646722</v>
      </c>
      <c r="AH35" s="9">
        <v>47509</v>
      </c>
      <c r="AI35" s="9">
        <v>10646722</v>
      </c>
      <c r="AJ35" s="9">
        <v>47509</v>
      </c>
      <c r="AK35" s="9">
        <v>10646722</v>
      </c>
      <c r="AL35" s="9">
        <v>47509</v>
      </c>
      <c r="AM35" s="9">
        <v>10646722</v>
      </c>
      <c r="AN35" s="9">
        <f t="shared" si="2"/>
        <v>47509</v>
      </c>
      <c r="AO35" s="9">
        <f t="shared" si="10"/>
        <v>10646722</v>
      </c>
      <c r="AP35" s="9">
        <f t="shared" si="13"/>
        <v>47509</v>
      </c>
      <c r="AQ35" s="9">
        <f t="shared" si="12"/>
        <v>10646722</v>
      </c>
    </row>
    <row r="36" spans="1:43" ht="13.5" customHeight="1">
      <c r="A36" s="16" t="s">
        <v>25</v>
      </c>
      <c r="B36" s="9" t="s">
        <v>71</v>
      </c>
      <c r="C36" s="9" t="s">
        <v>71</v>
      </c>
      <c r="D36" s="9" t="s">
        <v>71</v>
      </c>
      <c r="E36" s="9" t="s">
        <v>71</v>
      </c>
      <c r="F36" s="9" t="s">
        <v>71</v>
      </c>
      <c r="G36" s="9" t="s">
        <v>71</v>
      </c>
      <c r="H36" s="9" t="s">
        <v>71</v>
      </c>
      <c r="I36" s="9" t="s">
        <v>71</v>
      </c>
      <c r="J36" s="9" t="s">
        <v>71</v>
      </c>
      <c r="K36" s="9" t="s">
        <v>71</v>
      </c>
      <c r="L36" s="9" t="s">
        <v>71</v>
      </c>
      <c r="M36" s="9" t="s">
        <v>71</v>
      </c>
      <c r="N36" s="9" t="s">
        <v>71</v>
      </c>
      <c r="O36" s="9" t="s">
        <v>71</v>
      </c>
      <c r="P36" s="9" t="s">
        <v>90</v>
      </c>
      <c r="Q36" s="9" t="s">
        <v>90</v>
      </c>
      <c r="R36" s="9" t="s">
        <v>71</v>
      </c>
      <c r="S36" s="9" t="s">
        <v>71</v>
      </c>
      <c r="T36" s="9" t="s">
        <v>71</v>
      </c>
      <c r="U36" s="9" t="s">
        <v>71</v>
      </c>
      <c r="V36" s="9" t="s">
        <v>71</v>
      </c>
      <c r="W36" s="9" t="s">
        <v>71</v>
      </c>
      <c r="X36" s="9"/>
      <c r="Y36" s="9"/>
      <c r="Z36" s="9">
        <v>23629</v>
      </c>
      <c r="AA36" s="9">
        <v>3859354</v>
      </c>
      <c r="AB36" s="9">
        <f t="shared" si="4"/>
        <v>23629</v>
      </c>
      <c r="AC36" s="9">
        <f t="shared" si="14"/>
        <v>3859354</v>
      </c>
      <c r="AD36" s="9">
        <f t="shared" si="6"/>
        <v>23629</v>
      </c>
      <c r="AE36" s="9">
        <f t="shared" si="15"/>
        <v>3859354</v>
      </c>
      <c r="AF36" s="9">
        <f t="shared" si="8"/>
        <v>23629</v>
      </c>
      <c r="AG36" s="9">
        <f t="shared" si="16"/>
        <v>3859354</v>
      </c>
      <c r="AH36" s="9">
        <v>23629</v>
      </c>
      <c r="AI36" s="9">
        <v>3859354</v>
      </c>
      <c r="AJ36" s="9">
        <v>23629</v>
      </c>
      <c r="AK36" s="9">
        <v>3859354</v>
      </c>
      <c r="AL36" s="9">
        <v>23629</v>
      </c>
      <c r="AM36" s="9">
        <v>3859354</v>
      </c>
      <c r="AN36" s="9">
        <f t="shared" si="2"/>
        <v>23629</v>
      </c>
      <c r="AO36" s="9">
        <f t="shared" si="10"/>
        <v>3859354</v>
      </c>
      <c r="AP36" s="9">
        <f t="shared" si="13"/>
        <v>23629</v>
      </c>
      <c r="AQ36" s="9">
        <f t="shared" si="12"/>
        <v>3859354</v>
      </c>
    </row>
    <row r="37" spans="1:43" ht="13.5" customHeight="1">
      <c r="A37" s="16" t="s">
        <v>26</v>
      </c>
      <c r="B37" s="9" t="s">
        <v>71</v>
      </c>
      <c r="C37" s="9" t="s">
        <v>71</v>
      </c>
      <c r="D37" s="9" t="s">
        <v>71</v>
      </c>
      <c r="E37" s="9" t="s">
        <v>71</v>
      </c>
      <c r="F37" s="9" t="s">
        <v>71</v>
      </c>
      <c r="G37" s="9" t="s">
        <v>71</v>
      </c>
      <c r="H37" s="9" t="s">
        <v>71</v>
      </c>
      <c r="I37" s="9" t="s">
        <v>71</v>
      </c>
      <c r="J37" s="9" t="s">
        <v>71</v>
      </c>
      <c r="K37" s="9" t="s">
        <v>71</v>
      </c>
      <c r="L37" s="9" t="s">
        <v>71</v>
      </c>
      <c r="M37" s="9" t="s">
        <v>71</v>
      </c>
      <c r="N37" s="9" t="s">
        <v>71</v>
      </c>
      <c r="O37" s="9" t="s">
        <v>71</v>
      </c>
      <c r="P37" s="9" t="s">
        <v>90</v>
      </c>
      <c r="Q37" s="9" t="s">
        <v>90</v>
      </c>
      <c r="R37" s="9" t="s">
        <v>71</v>
      </c>
      <c r="S37" s="9" t="s">
        <v>71</v>
      </c>
      <c r="T37" s="9" t="s">
        <v>71</v>
      </c>
      <c r="U37" s="9" t="s">
        <v>71</v>
      </c>
      <c r="V37" s="9" t="s">
        <v>71</v>
      </c>
      <c r="W37" s="9" t="s">
        <v>71</v>
      </c>
      <c r="X37" s="9"/>
      <c r="Y37" s="9"/>
      <c r="Z37" s="9">
        <v>17426</v>
      </c>
      <c r="AA37" s="9">
        <v>16256442</v>
      </c>
      <c r="AB37" s="9">
        <f t="shared" si="4"/>
        <v>17426</v>
      </c>
      <c r="AC37" s="9">
        <f t="shared" si="14"/>
        <v>16256442</v>
      </c>
      <c r="AD37" s="9">
        <f t="shared" si="6"/>
        <v>17426</v>
      </c>
      <c r="AE37" s="9">
        <f t="shared" si="15"/>
        <v>16256442</v>
      </c>
      <c r="AF37" s="9">
        <f t="shared" si="8"/>
        <v>17426</v>
      </c>
      <c r="AG37" s="9">
        <f t="shared" si="16"/>
        <v>16256442</v>
      </c>
      <c r="AH37" s="9">
        <v>17426</v>
      </c>
      <c r="AI37" s="9">
        <v>16256442</v>
      </c>
      <c r="AJ37" s="9">
        <v>17426</v>
      </c>
      <c r="AK37" s="9">
        <v>16256442</v>
      </c>
      <c r="AL37" s="9">
        <v>17426</v>
      </c>
      <c r="AM37" s="9">
        <v>16256442</v>
      </c>
      <c r="AN37" s="9">
        <f t="shared" si="2"/>
        <v>17426</v>
      </c>
      <c r="AO37" s="9">
        <f t="shared" si="10"/>
        <v>16256442</v>
      </c>
      <c r="AP37" s="9">
        <f t="shared" si="13"/>
        <v>17426</v>
      </c>
      <c r="AQ37" s="9">
        <f t="shared" si="12"/>
        <v>16256442</v>
      </c>
    </row>
    <row r="38" spans="1:43" ht="13.5" customHeight="1">
      <c r="A38" s="16" t="s">
        <v>27</v>
      </c>
      <c r="B38" s="9" t="s">
        <v>71</v>
      </c>
      <c r="C38" s="9" t="s">
        <v>71</v>
      </c>
      <c r="D38" s="9" t="s">
        <v>71</v>
      </c>
      <c r="E38" s="9" t="s">
        <v>71</v>
      </c>
      <c r="F38" s="9" t="s">
        <v>71</v>
      </c>
      <c r="G38" s="9" t="s">
        <v>71</v>
      </c>
      <c r="H38" s="9" t="s">
        <v>71</v>
      </c>
      <c r="I38" s="9" t="s">
        <v>71</v>
      </c>
      <c r="J38" s="9" t="s">
        <v>71</v>
      </c>
      <c r="K38" s="9" t="s">
        <v>71</v>
      </c>
      <c r="L38" s="9" t="s">
        <v>71</v>
      </c>
      <c r="M38" s="9" t="s">
        <v>71</v>
      </c>
      <c r="N38" s="9" t="s">
        <v>71</v>
      </c>
      <c r="O38" s="9" t="s">
        <v>71</v>
      </c>
      <c r="P38" s="9" t="s">
        <v>90</v>
      </c>
      <c r="Q38" s="9" t="s">
        <v>90</v>
      </c>
      <c r="R38" s="9" t="s">
        <v>71</v>
      </c>
      <c r="S38" s="9" t="s">
        <v>71</v>
      </c>
      <c r="T38" s="9" t="s">
        <v>71</v>
      </c>
      <c r="U38" s="9" t="s">
        <v>71</v>
      </c>
      <c r="V38" s="9" t="s">
        <v>71</v>
      </c>
      <c r="W38" s="9" t="s">
        <v>71</v>
      </c>
      <c r="X38" s="9"/>
      <c r="Y38" s="9"/>
      <c r="Z38" s="9">
        <v>668</v>
      </c>
      <c r="AA38" s="9">
        <v>4401633</v>
      </c>
      <c r="AB38" s="9">
        <f t="shared" si="4"/>
        <v>668</v>
      </c>
      <c r="AC38" s="9">
        <f t="shared" si="14"/>
        <v>4401633</v>
      </c>
      <c r="AD38" s="9">
        <f t="shared" si="6"/>
        <v>668</v>
      </c>
      <c r="AE38" s="9">
        <f t="shared" si="15"/>
        <v>4401633</v>
      </c>
      <c r="AF38" s="9">
        <f t="shared" si="8"/>
        <v>668</v>
      </c>
      <c r="AG38" s="9">
        <f t="shared" si="16"/>
        <v>4401633</v>
      </c>
      <c r="AH38" s="9">
        <v>668</v>
      </c>
      <c r="AI38" s="9">
        <v>4401633</v>
      </c>
      <c r="AJ38" s="9">
        <v>668</v>
      </c>
      <c r="AK38" s="9">
        <v>4401633</v>
      </c>
      <c r="AL38" s="9">
        <v>668</v>
      </c>
      <c r="AM38" s="9">
        <v>4401633</v>
      </c>
      <c r="AN38" s="9">
        <f t="shared" si="2"/>
        <v>668</v>
      </c>
      <c r="AO38" s="9">
        <f t="shared" si="10"/>
        <v>4401633</v>
      </c>
      <c r="AP38" s="9">
        <f t="shared" si="13"/>
        <v>668</v>
      </c>
      <c r="AQ38" s="9">
        <f t="shared" si="12"/>
        <v>4401633</v>
      </c>
    </row>
    <row r="39" spans="1:43" ht="13.5" customHeight="1">
      <c r="A39" s="16" t="s">
        <v>28</v>
      </c>
      <c r="B39" s="9" t="s">
        <v>71</v>
      </c>
      <c r="C39" s="9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90</v>
      </c>
      <c r="Q39" s="9" t="s">
        <v>90</v>
      </c>
      <c r="R39" s="9" t="s">
        <v>71</v>
      </c>
      <c r="S39" s="9" t="s">
        <v>71</v>
      </c>
      <c r="T39" s="9" t="s">
        <v>71</v>
      </c>
      <c r="U39" s="9" t="s">
        <v>71</v>
      </c>
      <c r="V39" s="9" t="s">
        <v>71</v>
      </c>
      <c r="W39" s="9" t="s">
        <v>71</v>
      </c>
      <c r="X39" s="9"/>
      <c r="Y39" s="9"/>
      <c r="Z39" s="9">
        <v>1091</v>
      </c>
      <c r="AA39" s="9">
        <v>5566552</v>
      </c>
      <c r="AB39" s="9">
        <f t="shared" si="4"/>
        <v>1091</v>
      </c>
      <c r="AC39" s="9">
        <f t="shared" si="14"/>
        <v>5566552</v>
      </c>
      <c r="AD39" s="9">
        <f t="shared" si="6"/>
        <v>1091</v>
      </c>
      <c r="AE39" s="9">
        <f t="shared" si="15"/>
        <v>5566552</v>
      </c>
      <c r="AF39" s="9">
        <f t="shared" si="8"/>
        <v>1091</v>
      </c>
      <c r="AG39" s="9">
        <f t="shared" si="16"/>
        <v>5566552</v>
      </c>
      <c r="AH39" s="9">
        <v>1091</v>
      </c>
      <c r="AI39" s="9">
        <v>5566552</v>
      </c>
      <c r="AJ39" s="9">
        <v>1091</v>
      </c>
      <c r="AK39" s="9">
        <v>5566552</v>
      </c>
      <c r="AL39" s="9">
        <v>1091</v>
      </c>
      <c r="AM39" s="9">
        <v>5566552</v>
      </c>
      <c r="AN39" s="9">
        <f t="shared" si="2"/>
        <v>1091</v>
      </c>
      <c r="AO39" s="9">
        <f t="shared" si="10"/>
        <v>5566552</v>
      </c>
      <c r="AP39" s="9">
        <f t="shared" si="13"/>
        <v>1091</v>
      </c>
      <c r="AQ39" s="9">
        <f t="shared" si="12"/>
        <v>5566552</v>
      </c>
    </row>
    <row r="40" spans="1:43" ht="13.5" customHeight="1">
      <c r="A40" s="16" t="s">
        <v>29</v>
      </c>
      <c r="B40" s="9" t="s">
        <v>71</v>
      </c>
      <c r="C40" s="9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9" t="s">
        <v>71</v>
      </c>
      <c r="M40" s="9" t="s">
        <v>71</v>
      </c>
      <c r="N40" s="9" t="s">
        <v>71</v>
      </c>
      <c r="O40" s="9" t="s">
        <v>71</v>
      </c>
      <c r="P40" s="9" t="s">
        <v>90</v>
      </c>
      <c r="Q40" s="9" t="s">
        <v>90</v>
      </c>
      <c r="R40" s="9" t="s">
        <v>71</v>
      </c>
      <c r="S40" s="9" t="s">
        <v>71</v>
      </c>
      <c r="T40" s="9" t="s">
        <v>71</v>
      </c>
      <c r="U40" s="9" t="s">
        <v>71</v>
      </c>
      <c r="V40" s="9" t="s">
        <v>71</v>
      </c>
      <c r="W40" s="9" t="s">
        <v>71</v>
      </c>
      <c r="X40" s="9"/>
      <c r="Y40" s="9"/>
      <c r="Z40" s="9">
        <v>433</v>
      </c>
      <c r="AA40" s="9">
        <v>4050058</v>
      </c>
      <c r="AB40" s="9">
        <f t="shared" si="4"/>
        <v>433</v>
      </c>
      <c r="AC40" s="9">
        <f t="shared" si="14"/>
        <v>4050058</v>
      </c>
      <c r="AD40" s="9">
        <f t="shared" si="6"/>
        <v>433</v>
      </c>
      <c r="AE40" s="9">
        <f t="shared" si="15"/>
        <v>4050058</v>
      </c>
      <c r="AF40" s="9">
        <f t="shared" si="8"/>
        <v>433</v>
      </c>
      <c r="AG40" s="9">
        <f t="shared" si="16"/>
        <v>4050058</v>
      </c>
      <c r="AH40" s="9">
        <v>433</v>
      </c>
      <c r="AI40" s="9">
        <v>4050058</v>
      </c>
      <c r="AJ40" s="9">
        <v>433</v>
      </c>
      <c r="AK40" s="9">
        <v>4050058</v>
      </c>
      <c r="AL40" s="9">
        <v>433</v>
      </c>
      <c r="AM40" s="9">
        <v>4050058</v>
      </c>
      <c r="AN40" s="9">
        <f t="shared" si="2"/>
        <v>433</v>
      </c>
      <c r="AO40" s="9">
        <f t="shared" si="10"/>
        <v>4050058</v>
      </c>
      <c r="AP40" s="9">
        <f t="shared" si="13"/>
        <v>433</v>
      </c>
      <c r="AQ40" s="9">
        <f t="shared" si="12"/>
        <v>4050058</v>
      </c>
    </row>
    <row r="41" spans="1:43" ht="13.5" customHeight="1">
      <c r="A41" s="16" t="s">
        <v>30</v>
      </c>
      <c r="B41" s="9" t="s">
        <v>71</v>
      </c>
      <c r="C41" s="9" t="s">
        <v>71</v>
      </c>
      <c r="D41" s="9" t="s">
        <v>71</v>
      </c>
      <c r="E41" s="9" t="s">
        <v>71</v>
      </c>
      <c r="F41" s="9" t="s">
        <v>71</v>
      </c>
      <c r="G41" s="9" t="s">
        <v>71</v>
      </c>
      <c r="H41" s="9" t="s">
        <v>71</v>
      </c>
      <c r="I41" s="9" t="s">
        <v>71</v>
      </c>
      <c r="J41" s="9" t="s">
        <v>71</v>
      </c>
      <c r="K41" s="9" t="s">
        <v>71</v>
      </c>
      <c r="L41" s="9" t="s">
        <v>71</v>
      </c>
      <c r="M41" s="9" t="s">
        <v>71</v>
      </c>
      <c r="N41" s="9" t="s">
        <v>71</v>
      </c>
      <c r="O41" s="9" t="s">
        <v>71</v>
      </c>
      <c r="P41" s="9" t="s">
        <v>90</v>
      </c>
      <c r="Q41" s="9" t="s">
        <v>90</v>
      </c>
      <c r="R41" s="9" t="s">
        <v>71</v>
      </c>
      <c r="S41" s="9" t="s">
        <v>71</v>
      </c>
      <c r="T41" s="9" t="s">
        <v>71</v>
      </c>
      <c r="U41" s="9" t="s">
        <v>71</v>
      </c>
      <c r="V41" s="9" t="s">
        <v>71</v>
      </c>
      <c r="W41" s="9" t="s">
        <v>71</v>
      </c>
      <c r="X41" s="9"/>
      <c r="Y41" s="9"/>
      <c r="Z41" s="9">
        <v>1729</v>
      </c>
      <c r="AA41" s="9">
        <v>45448338</v>
      </c>
      <c r="AB41" s="9">
        <f t="shared" si="4"/>
        <v>1729</v>
      </c>
      <c r="AC41" s="9">
        <f t="shared" si="14"/>
        <v>45448338</v>
      </c>
      <c r="AD41" s="9">
        <f t="shared" si="6"/>
        <v>1729</v>
      </c>
      <c r="AE41" s="9">
        <f t="shared" si="15"/>
        <v>45448338</v>
      </c>
      <c r="AF41" s="9">
        <f t="shared" si="8"/>
        <v>1729</v>
      </c>
      <c r="AG41" s="9">
        <f t="shared" si="16"/>
        <v>45448338</v>
      </c>
      <c r="AH41" s="9">
        <v>1729</v>
      </c>
      <c r="AI41" s="9">
        <v>45448338</v>
      </c>
      <c r="AJ41" s="9">
        <v>1729</v>
      </c>
      <c r="AK41" s="9">
        <v>45448338</v>
      </c>
      <c r="AL41" s="9">
        <v>1729</v>
      </c>
      <c r="AM41" s="9">
        <v>45448338</v>
      </c>
      <c r="AN41" s="9">
        <f t="shared" si="2"/>
        <v>1729</v>
      </c>
      <c r="AO41" s="9">
        <f t="shared" si="10"/>
        <v>45448338</v>
      </c>
      <c r="AP41" s="9">
        <f t="shared" si="13"/>
        <v>1729</v>
      </c>
      <c r="AQ41" s="9">
        <f t="shared" si="12"/>
        <v>45448338</v>
      </c>
    </row>
    <row r="42" spans="1:43" ht="13.5" customHeight="1">
      <c r="A42" s="16" t="s">
        <v>31</v>
      </c>
      <c r="B42" s="9" t="s">
        <v>71</v>
      </c>
      <c r="C42" s="9" t="s">
        <v>71</v>
      </c>
      <c r="D42" s="9" t="s">
        <v>71</v>
      </c>
      <c r="E42" s="9" t="s">
        <v>71</v>
      </c>
      <c r="F42" s="9" t="s">
        <v>71</v>
      </c>
      <c r="G42" s="9" t="s">
        <v>71</v>
      </c>
      <c r="H42" s="9" t="s">
        <v>71</v>
      </c>
      <c r="I42" s="9" t="s">
        <v>71</v>
      </c>
      <c r="J42" s="9" t="s">
        <v>71</v>
      </c>
      <c r="K42" s="9" t="s">
        <v>71</v>
      </c>
      <c r="L42" s="9" t="s">
        <v>71</v>
      </c>
      <c r="M42" s="9" t="s">
        <v>71</v>
      </c>
      <c r="N42" s="9" t="s">
        <v>71</v>
      </c>
      <c r="O42" s="9" t="s">
        <v>71</v>
      </c>
      <c r="P42" s="9" t="s">
        <v>90</v>
      </c>
      <c r="Q42" s="9" t="s">
        <v>90</v>
      </c>
      <c r="R42" s="9" t="s">
        <v>71</v>
      </c>
      <c r="S42" s="9" t="s">
        <v>71</v>
      </c>
      <c r="T42" s="9" t="s">
        <v>71</v>
      </c>
      <c r="U42" s="9" t="s">
        <v>71</v>
      </c>
      <c r="V42" s="9" t="s">
        <v>71</v>
      </c>
      <c r="W42" s="9" t="s">
        <v>71</v>
      </c>
      <c r="X42" s="9"/>
      <c r="Y42" s="9"/>
      <c r="Z42" s="9">
        <v>83</v>
      </c>
      <c r="AA42" s="9">
        <v>4902957</v>
      </c>
      <c r="AB42" s="9">
        <f t="shared" si="4"/>
        <v>83</v>
      </c>
      <c r="AC42" s="9">
        <f t="shared" si="14"/>
        <v>4902957</v>
      </c>
      <c r="AD42" s="9">
        <f t="shared" si="6"/>
        <v>83</v>
      </c>
      <c r="AE42" s="9">
        <f t="shared" si="15"/>
        <v>4902957</v>
      </c>
      <c r="AF42" s="9">
        <f t="shared" si="8"/>
        <v>83</v>
      </c>
      <c r="AG42" s="9">
        <f t="shared" si="16"/>
        <v>4902957</v>
      </c>
      <c r="AH42" s="9">
        <v>83</v>
      </c>
      <c r="AI42" s="9">
        <v>4902957</v>
      </c>
      <c r="AJ42" s="9">
        <v>83</v>
      </c>
      <c r="AK42" s="9">
        <v>4902957</v>
      </c>
      <c r="AL42" s="9">
        <v>83</v>
      </c>
      <c r="AM42" s="9">
        <v>4902957</v>
      </c>
      <c r="AN42" s="9">
        <f t="shared" si="2"/>
        <v>83</v>
      </c>
      <c r="AO42" s="9">
        <f t="shared" si="10"/>
        <v>4902957</v>
      </c>
      <c r="AP42" s="9">
        <f t="shared" si="13"/>
        <v>83</v>
      </c>
      <c r="AQ42" s="9">
        <f t="shared" si="12"/>
        <v>4902957</v>
      </c>
    </row>
    <row r="43" spans="1:43" ht="13.5" customHeight="1">
      <c r="A43" s="16" t="s">
        <v>32</v>
      </c>
      <c r="B43" s="9" t="s">
        <v>71</v>
      </c>
      <c r="C43" s="9" t="s">
        <v>71</v>
      </c>
      <c r="D43" s="9" t="s">
        <v>71</v>
      </c>
      <c r="E43" s="9" t="s">
        <v>71</v>
      </c>
      <c r="F43" s="9" t="s">
        <v>71</v>
      </c>
      <c r="G43" s="9" t="s">
        <v>71</v>
      </c>
      <c r="H43" s="9" t="s">
        <v>71</v>
      </c>
      <c r="I43" s="9" t="s">
        <v>71</v>
      </c>
      <c r="J43" s="9" t="s">
        <v>71</v>
      </c>
      <c r="K43" s="9" t="s">
        <v>71</v>
      </c>
      <c r="L43" s="9" t="s">
        <v>71</v>
      </c>
      <c r="M43" s="9" t="s">
        <v>71</v>
      </c>
      <c r="N43" s="9" t="s">
        <v>71</v>
      </c>
      <c r="O43" s="9" t="s">
        <v>71</v>
      </c>
      <c r="P43" s="9" t="s">
        <v>90</v>
      </c>
      <c r="Q43" s="9" t="s">
        <v>90</v>
      </c>
      <c r="R43" s="9" t="s">
        <v>71</v>
      </c>
      <c r="S43" s="9" t="s">
        <v>71</v>
      </c>
      <c r="T43" s="9" t="s">
        <v>71</v>
      </c>
      <c r="U43" s="9" t="s">
        <v>71</v>
      </c>
      <c r="V43" s="9" t="s">
        <v>71</v>
      </c>
      <c r="W43" s="9" t="s">
        <v>71</v>
      </c>
      <c r="X43" s="9"/>
      <c r="Y43" s="9"/>
      <c r="Z43" s="9">
        <v>67</v>
      </c>
      <c r="AA43" s="9">
        <v>15918</v>
      </c>
      <c r="AB43" s="9">
        <f t="shared" si="4"/>
        <v>67</v>
      </c>
      <c r="AC43" s="9">
        <f t="shared" si="14"/>
        <v>15918</v>
      </c>
      <c r="AD43" s="9">
        <f t="shared" si="6"/>
        <v>67</v>
      </c>
      <c r="AE43" s="9">
        <f t="shared" si="15"/>
        <v>15918</v>
      </c>
      <c r="AF43" s="9">
        <f t="shared" si="8"/>
        <v>67</v>
      </c>
      <c r="AG43" s="9">
        <f t="shared" si="16"/>
        <v>15918</v>
      </c>
      <c r="AH43" s="9">
        <v>67</v>
      </c>
      <c r="AI43" s="9">
        <v>15918</v>
      </c>
      <c r="AJ43" s="9">
        <v>67</v>
      </c>
      <c r="AK43" s="9">
        <v>15918</v>
      </c>
      <c r="AL43" s="9">
        <v>67</v>
      </c>
      <c r="AM43" s="9">
        <v>15918</v>
      </c>
      <c r="AN43" s="9">
        <f t="shared" si="2"/>
        <v>67</v>
      </c>
      <c r="AO43" s="9">
        <f t="shared" si="10"/>
        <v>15918</v>
      </c>
      <c r="AP43" s="9">
        <f t="shared" si="13"/>
        <v>67</v>
      </c>
      <c r="AQ43" s="9">
        <f t="shared" si="12"/>
        <v>15918</v>
      </c>
    </row>
    <row r="44" spans="1:43" ht="13.5" customHeight="1">
      <c r="A44" s="16" t="s">
        <v>33</v>
      </c>
      <c r="B44" s="9" t="s">
        <v>71</v>
      </c>
      <c r="C44" s="9" t="s">
        <v>71</v>
      </c>
      <c r="D44" s="9" t="s">
        <v>71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71</v>
      </c>
      <c r="J44" s="9" t="s">
        <v>71</v>
      </c>
      <c r="K44" s="9" t="s">
        <v>71</v>
      </c>
      <c r="L44" s="9" t="s">
        <v>71</v>
      </c>
      <c r="M44" s="9" t="s">
        <v>71</v>
      </c>
      <c r="N44" s="9" t="s">
        <v>71</v>
      </c>
      <c r="O44" s="9" t="s">
        <v>71</v>
      </c>
      <c r="P44" s="9" t="s">
        <v>90</v>
      </c>
      <c r="Q44" s="9" t="s">
        <v>90</v>
      </c>
      <c r="R44" s="9" t="s">
        <v>71</v>
      </c>
      <c r="S44" s="9" t="s">
        <v>71</v>
      </c>
      <c r="T44" s="9" t="s">
        <v>71</v>
      </c>
      <c r="U44" s="9" t="s">
        <v>71</v>
      </c>
      <c r="V44" s="9" t="s">
        <v>71</v>
      </c>
      <c r="W44" s="9" t="s">
        <v>71</v>
      </c>
      <c r="X44" s="9"/>
      <c r="Y44" s="9"/>
      <c r="Z44" s="9">
        <v>135</v>
      </c>
      <c r="AA44" s="9">
        <v>375349</v>
      </c>
      <c r="AB44" s="9">
        <f aca="true" t="shared" si="17" ref="AB44:AB75">SUM(Z44,P44)</f>
        <v>135</v>
      </c>
      <c r="AC44" s="9">
        <f t="shared" si="14"/>
        <v>375349</v>
      </c>
      <c r="AD44" s="9">
        <f aca="true" t="shared" si="18" ref="AD44:AD75">SUM(AB44,R44)</f>
        <v>135</v>
      </c>
      <c r="AE44" s="9">
        <f t="shared" si="15"/>
        <v>375349</v>
      </c>
      <c r="AF44" s="9">
        <f t="shared" si="8"/>
        <v>135</v>
      </c>
      <c r="AG44" s="9">
        <f t="shared" si="16"/>
        <v>375349</v>
      </c>
      <c r="AH44" s="9">
        <v>135</v>
      </c>
      <c r="AI44" s="9">
        <v>375349</v>
      </c>
      <c r="AJ44" s="9">
        <v>135</v>
      </c>
      <c r="AK44" s="9">
        <v>375349</v>
      </c>
      <c r="AL44" s="9">
        <v>135</v>
      </c>
      <c r="AM44" s="9">
        <v>375349</v>
      </c>
      <c r="AN44" s="9">
        <f t="shared" si="2"/>
        <v>135</v>
      </c>
      <c r="AO44" s="9">
        <f t="shared" si="10"/>
        <v>375349</v>
      </c>
      <c r="AP44" s="9">
        <f t="shared" si="13"/>
        <v>135</v>
      </c>
      <c r="AQ44" s="9">
        <f t="shared" si="12"/>
        <v>375349</v>
      </c>
    </row>
    <row r="45" spans="1:43" ht="13.5" customHeight="1">
      <c r="A45" s="16" t="s">
        <v>34</v>
      </c>
      <c r="B45" s="9" t="s">
        <v>71</v>
      </c>
      <c r="C45" s="9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9" t="s">
        <v>71</v>
      </c>
      <c r="M45" s="9" t="s">
        <v>71</v>
      </c>
      <c r="N45" s="9" t="s">
        <v>71</v>
      </c>
      <c r="O45" s="9" t="s">
        <v>71</v>
      </c>
      <c r="P45" s="9" t="s">
        <v>90</v>
      </c>
      <c r="Q45" s="9" t="s">
        <v>90</v>
      </c>
      <c r="R45" s="9" t="s">
        <v>71</v>
      </c>
      <c r="S45" s="9" t="s">
        <v>71</v>
      </c>
      <c r="T45" s="9" t="s">
        <v>71</v>
      </c>
      <c r="U45" s="9" t="s">
        <v>71</v>
      </c>
      <c r="V45" s="9" t="s">
        <v>71</v>
      </c>
      <c r="W45" s="9" t="s">
        <v>71</v>
      </c>
      <c r="X45" s="9"/>
      <c r="Y45" s="9"/>
      <c r="Z45" s="9">
        <v>29</v>
      </c>
      <c r="AA45" s="9">
        <v>16612</v>
      </c>
      <c r="AB45" s="9">
        <f t="shared" si="17"/>
        <v>29</v>
      </c>
      <c r="AC45" s="9">
        <f t="shared" si="14"/>
        <v>16612</v>
      </c>
      <c r="AD45" s="9">
        <f t="shared" si="18"/>
        <v>29</v>
      </c>
      <c r="AE45" s="9">
        <f t="shared" si="15"/>
        <v>16612</v>
      </c>
      <c r="AF45" s="9">
        <f t="shared" si="8"/>
        <v>29</v>
      </c>
      <c r="AG45" s="9">
        <f t="shared" si="16"/>
        <v>16612</v>
      </c>
      <c r="AH45" s="9">
        <v>29</v>
      </c>
      <c r="AI45" s="9">
        <v>16612</v>
      </c>
      <c r="AJ45" s="9">
        <v>29</v>
      </c>
      <c r="AK45" s="9">
        <v>16612</v>
      </c>
      <c r="AL45" s="9">
        <v>29</v>
      </c>
      <c r="AM45" s="9">
        <v>16612</v>
      </c>
      <c r="AN45" s="9">
        <f t="shared" si="2"/>
        <v>29</v>
      </c>
      <c r="AO45" s="9">
        <f t="shared" si="10"/>
        <v>16612</v>
      </c>
      <c r="AP45" s="9">
        <f t="shared" si="13"/>
        <v>29</v>
      </c>
      <c r="AQ45" s="9">
        <f t="shared" si="12"/>
        <v>16612</v>
      </c>
    </row>
    <row r="46" spans="1:43" ht="13.5" customHeight="1">
      <c r="A46" s="16" t="s">
        <v>35</v>
      </c>
      <c r="B46" s="9" t="s">
        <v>71</v>
      </c>
      <c r="C46" s="9" t="s">
        <v>71</v>
      </c>
      <c r="D46" s="9" t="s">
        <v>71</v>
      </c>
      <c r="E46" s="9" t="s">
        <v>71</v>
      </c>
      <c r="F46" s="9" t="s">
        <v>71</v>
      </c>
      <c r="G46" s="9" t="s">
        <v>71</v>
      </c>
      <c r="H46" s="9" t="s">
        <v>71</v>
      </c>
      <c r="I46" s="9" t="s">
        <v>71</v>
      </c>
      <c r="J46" s="9" t="s">
        <v>71</v>
      </c>
      <c r="K46" s="9" t="s">
        <v>71</v>
      </c>
      <c r="L46" s="9" t="s">
        <v>71</v>
      </c>
      <c r="M46" s="9" t="s">
        <v>71</v>
      </c>
      <c r="N46" s="9" t="s">
        <v>71</v>
      </c>
      <c r="O46" s="9" t="s">
        <v>71</v>
      </c>
      <c r="P46" s="9" t="s">
        <v>90</v>
      </c>
      <c r="Q46" s="9" t="s">
        <v>90</v>
      </c>
      <c r="R46" s="9" t="s">
        <v>71</v>
      </c>
      <c r="S46" s="9" t="s">
        <v>71</v>
      </c>
      <c r="T46" s="9" t="s">
        <v>71</v>
      </c>
      <c r="U46" s="9" t="s">
        <v>71</v>
      </c>
      <c r="V46" s="9" t="s">
        <v>71</v>
      </c>
      <c r="W46" s="9" t="s">
        <v>71</v>
      </c>
      <c r="X46" s="9"/>
      <c r="Y46" s="9"/>
      <c r="Z46" s="9">
        <v>670</v>
      </c>
      <c r="AA46" s="9">
        <v>438635</v>
      </c>
      <c r="AB46" s="9">
        <f t="shared" si="17"/>
        <v>670</v>
      </c>
      <c r="AC46" s="9">
        <f t="shared" si="14"/>
        <v>438635</v>
      </c>
      <c r="AD46" s="9">
        <f t="shared" si="18"/>
        <v>670</v>
      </c>
      <c r="AE46" s="9">
        <f t="shared" si="15"/>
        <v>438635</v>
      </c>
      <c r="AF46" s="9">
        <f t="shared" si="8"/>
        <v>670</v>
      </c>
      <c r="AG46" s="9">
        <f t="shared" si="16"/>
        <v>438635</v>
      </c>
      <c r="AH46" s="9">
        <v>670</v>
      </c>
      <c r="AI46" s="9">
        <v>438635</v>
      </c>
      <c r="AJ46" s="9">
        <v>670</v>
      </c>
      <c r="AK46" s="9">
        <v>438635</v>
      </c>
      <c r="AL46" s="9">
        <v>670</v>
      </c>
      <c r="AM46" s="9">
        <v>438635</v>
      </c>
      <c r="AN46" s="9">
        <f t="shared" si="2"/>
        <v>670</v>
      </c>
      <c r="AO46" s="9">
        <f t="shared" si="10"/>
        <v>438635</v>
      </c>
      <c r="AP46" s="9">
        <f t="shared" si="13"/>
        <v>670</v>
      </c>
      <c r="AQ46" s="9">
        <f t="shared" si="12"/>
        <v>438635</v>
      </c>
    </row>
    <row r="47" spans="1:43" ht="13.5" customHeight="1">
      <c r="A47" s="16" t="s">
        <v>36</v>
      </c>
      <c r="B47" s="9" t="s">
        <v>71</v>
      </c>
      <c r="C47" s="9" t="s">
        <v>71</v>
      </c>
      <c r="D47" s="9" t="s">
        <v>71</v>
      </c>
      <c r="E47" s="9" t="s">
        <v>71</v>
      </c>
      <c r="F47" s="9" t="s">
        <v>71</v>
      </c>
      <c r="G47" s="9" t="s">
        <v>71</v>
      </c>
      <c r="H47" s="9" t="s">
        <v>71</v>
      </c>
      <c r="I47" s="9" t="s">
        <v>71</v>
      </c>
      <c r="J47" s="9" t="s">
        <v>71</v>
      </c>
      <c r="K47" s="9" t="s">
        <v>71</v>
      </c>
      <c r="L47" s="9" t="s">
        <v>71</v>
      </c>
      <c r="M47" s="9" t="s">
        <v>71</v>
      </c>
      <c r="N47" s="9" t="s">
        <v>71</v>
      </c>
      <c r="O47" s="9" t="s">
        <v>71</v>
      </c>
      <c r="P47" s="9" t="s">
        <v>90</v>
      </c>
      <c r="Q47" s="9" t="s">
        <v>90</v>
      </c>
      <c r="R47" s="9" t="s">
        <v>71</v>
      </c>
      <c r="S47" s="9" t="s">
        <v>71</v>
      </c>
      <c r="T47" s="9" t="s">
        <v>71</v>
      </c>
      <c r="U47" s="9" t="s">
        <v>71</v>
      </c>
      <c r="V47" s="9" t="s">
        <v>71</v>
      </c>
      <c r="W47" s="9" t="s">
        <v>71</v>
      </c>
      <c r="X47" s="9"/>
      <c r="Y47" s="9"/>
      <c r="Z47" s="9">
        <v>6232</v>
      </c>
      <c r="AA47" s="9">
        <v>2547459</v>
      </c>
      <c r="AB47" s="9">
        <f t="shared" si="17"/>
        <v>6232</v>
      </c>
      <c r="AC47" s="9">
        <f t="shared" si="14"/>
        <v>2547459</v>
      </c>
      <c r="AD47" s="9">
        <f t="shared" si="18"/>
        <v>6232</v>
      </c>
      <c r="AE47" s="9">
        <f t="shared" si="15"/>
        <v>2547459</v>
      </c>
      <c r="AF47" s="9">
        <f t="shared" si="8"/>
        <v>6232</v>
      </c>
      <c r="AG47" s="9">
        <f t="shared" si="16"/>
        <v>2547459</v>
      </c>
      <c r="AH47" s="9">
        <v>6232</v>
      </c>
      <c r="AI47" s="9">
        <v>2547459</v>
      </c>
      <c r="AJ47" s="9">
        <v>6232</v>
      </c>
      <c r="AK47" s="9">
        <v>2547459</v>
      </c>
      <c r="AL47" s="9">
        <v>6232</v>
      </c>
      <c r="AM47" s="9">
        <v>2547459</v>
      </c>
      <c r="AN47" s="9">
        <f t="shared" si="2"/>
        <v>6232</v>
      </c>
      <c r="AO47" s="9">
        <f t="shared" si="10"/>
        <v>2547459</v>
      </c>
      <c r="AP47" s="9">
        <f t="shared" si="13"/>
        <v>6232</v>
      </c>
      <c r="AQ47" s="9">
        <f t="shared" si="12"/>
        <v>2547459</v>
      </c>
    </row>
    <row r="48" spans="1:43" ht="13.5" customHeight="1">
      <c r="A48" s="16" t="s">
        <v>37</v>
      </c>
      <c r="B48" s="9" t="s">
        <v>71</v>
      </c>
      <c r="C48" s="9" t="s">
        <v>71</v>
      </c>
      <c r="D48" s="9" t="s">
        <v>71</v>
      </c>
      <c r="E48" s="9" t="s">
        <v>71</v>
      </c>
      <c r="F48" s="9" t="s">
        <v>71</v>
      </c>
      <c r="G48" s="9" t="s">
        <v>71</v>
      </c>
      <c r="H48" s="9" t="s">
        <v>71</v>
      </c>
      <c r="I48" s="9" t="s">
        <v>71</v>
      </c>
      <c r="J48" s="9" t="s">
        <v>71</v>
      </c>
      <c r="K48" s="9" t="s">
        <v>71</v>
      </c>
      <c r="L48" s="9" t="s">
        <v>71</v>
      </c>
      <c r="M48" s="9" t="s">
        <v>71</v>
      </c>
      <c r="N48" s="9" t="s">
        <v>71</v>
      </c>
      <c r="O48" s="9" t="s">
        <v>71</v>
      </c>
      <c r="P48" s="9" t="s">
        <v>90</v>
      </c>
      <c r="Q48" s="9" t="s">
        <v>90</v>
      </c>
      <c r="R48" s="9" t="s">
        <v>71</v>
      </c>
      <c r="S48" s="9" t="s">
        <v>71</v>
      </c>
      <c r="T48" s="9" t="s">
        <v>71</v>
      </c>
      <c r="U48" s="9" t="s">
        <v>71</v>
      </c>
      <c r="V48" s="9" t="s">
        <v>71</v>
      </c>
      <c r="W48" s="9" t="s">
        <v>71</v>
      </c>
      <c r="X48" s="9"/>
      <c r="Y48" s="9"/>
      <c r="Z48" s="9">
        <v>121</v>
      </c>
      <c r="AA48" s="9">
        <v>947756</v>
      </c>
      <c r="AB48" s="9">
        <f t="shared" si="17"/>
        <v>121</v>
      </c>
      <c r="AC48" s="9">
        <f t="shared" si="14"/>
        <v>947756</v>
      </c>
      <c r="AD48" s="9">
        <f t="shared" si="18"/>
        <v>121</v>
      </c>
      <c r="AE48" s="9">
        <f t="shared" si="15"/>
        <v>947756</v>
      </c>
      <c r="AF48" s="9">
        <f t="shared" si="8"/>
        <v>121</v>
      </c>
      <c r="AG48" s="9">
        <f t="shared" si="16"/>
        <v>947756</v>
      </c>
      <c r="AH48" s="9">
        <v>121</v>
      </c>
      <c r="AI48" s="9">
        <v>947756</v>
      </c>
      <c r="AJ48" s="9">
        <v>121</v>
      </c>
      <c r="AK48" s="9">
        <v>947756</v>
      </c>
      <c r="AL48" s="9">
        <v>121</v>
      </c>
      <c r="AM48" s="9">
        <v>947756</v>
      </c>
      <c r="AN48" s="9">
        <f t="shared" si="2"/>
        <v>121</v>
      </c>
      <c r="AO48" s="9">
        <f t="shared" si="10"/>
        <v>947756</v>
      </c>
      <c r="AP48" s="9">
        <f t="shared" si="13"/>
        <v>121</v>
      </c>
      <c r="AQ48" s="9">
        <f t="shared" si="12"/>
        <v>947756</v>
      </c>
    </row>
    <row r="49" spans="1:43" ht="13.5" customHeight="1">
      <c r="A49" s="16" t="s">
        <v>38</v>
      </c>
      <c r="B49" s="9" t="s">
        <v>71</v>
      </c>
      <c r="C49" s="9" t="s">
        <v>71</v>
      </c>
      <c r="D49" s="9" t="s">
        <v>71</v>
      </c>
      <c r="E49" s="9" t="s">
        <v>71</v>
      </c>
      <c r="F49" s="9" t="s">
        <v>71</v>
      </c>
      <c r="G49" s="9" t="s">
        <v>71</v>
      </c>
      <c r="H49" s="9" t="s">
        <v>71</v>
      </c>
      <c r="I49" s="9" t="s">
        <v>71</v>
      </c>
      <c r="J49" s="9" t="s">
        <v>71</v>
      </c>
      <c r="K49" s="9" t="s">
        <v>71</v>
      </c>
      <c r="L49" s="9" t="s">
        <v>71</v>
      </c>
      <c r="M49" s="9" t="s">
        <v>71</v>
      </c>
      <c r="N49" s="9" t="s">
        <v>71</v>
      </c>
      <c r="O49" s="9" t="s">
        <v>71</v>
      </c>
      <c r="P49" s="9" t="s">
        <v>90</v>
      </c>
      <c r="Q49" s="9" t="s">
        <v>90</v>
      </c>
      <c r="R49" s="9" t="s">
        <v>71</v>
      </c>
      <c r="S49" s="9" t="s">
        <v>71</v>
      </c>
      <c r="T49" s="9" t="s">
        <v>71</v>
      </c>
      <c r="U49" s="9" t="s">
        <v>71</v>
      </c>
      <c r="V49" s="9" t="s">
        <v>71</v>
      </c>
      <c r="W49" s="9" t="s">
        <v>71</v>
      </c>
      <c r="X49" s="9"/>
      <c r="Y49" s="9"/>
      <c r="Z49" s="9">
        <v>100</v>
      </c>
      <c r="AA49" s="9">
        <v>302807</v>
      </c>
      <c r="AB49" s="9">
        <f t="shared" si="17"/>
        <v>100</v>
      </c>
      <c r="AC49" s="9">
        <f t="shared" si="14"/>
        <v>302807</v>
      </c>
      <c r="AD49" s="9">
        <f t="shared" si="18"/>
        <v>100</v>
      </c>
      <c r="AE49" s="9">
        <f t="shared" si="15"/>
        <v>302807</v>
      </c>
      <c r="AF49" s="9">
        <f t="shared" si="8"/>
        <v>100</v>
      </c>
      <c r="AG49" s="9">
        <f t="shared" si="16"/>
        <v>302807</v>
      </c>
      <c r="AH49" s="9">
        <v>100</v>
      </c>
      <c r="AI49" s="9">
        <v>302807</v>
      </c>
      <c r="AJ49" s="9">
        <v>100</v>
      </c>
      <c r="AK49" s="9">
        <v>302807</v>
      </c>
      <c r="AL49" s="9">
        <v>100</v>
      </c>
      <c r="AM49" s="9">
        <v>302807</v>
      </c>
      <c r="AN49" s="9">
        <f t="shared" si="2"/>
        <v>100</v>
      </c>
      <c r="AO49" s="9">
        <f t="shared" si="10"/>
        <v>302807</v>
      </c>
      <c r="AP49" s="9">
        <f t="shared" si="13"/>
        <v>100</v>
      </c>
      <c r="AQ49" s="9">
        <f t="shared" si="12"/>
        <v>302807</v>
      </c>
    </row>
    <row r="50" spans="1:43" ht="13.5" customHeight="1">
      <c r="A50" s="16" t="s">
        <v>39</v>
      </c>
      <c r="B50" s="9" t="s">
        <v>71</v>
      </c>
      <c r="C50" s="9" t="s">
        <v>71</v>
      </c>
      <c r="D50" s="9" t="s">
        <v>71</v>
      </c>
      <c r="E50" s="9" t="s">
        <v>71</v>
      </c>
      <c r="F50" s="9" t="s">
        <v>71</v>
      </c>
      <c r="G50" s="9" t="s">
        <v>71</v>
      </c>
      <c r="H50" s="9" t="s">
        <v>71</v>
      </c>
      <c r="I50" s="9" t="s">
        <v>71</v>
      </c>
      <c r="J50" s="9" t="s">
        <v>71</v>
      </c>
      <c r="K50" s="9" t="s">
        <v>71</v>
      </c>
      <c r="L50" s="9" t="s">
        <v>71</v>
      </c>
      <c r="M50" s="9" t="s">
        <v>71</v>
      </c>
      <c r="N50" s="9" t="s">
        <v>71</v>
      </c>
      <c r="O50" s="9" t="s">
        <v>71</v>
      </c>
      <c r="P50" s="9" t="s">
        <v>90</v>
      </c>
      <c r="Q50" s="9" t="s">
        <v>90</v>
      </c>
      <c r="R50" s="9" t="s">
        <v>71</v>
      </c>
      <c r="S50" s="9" t="s">
        <v>71</v>
      </c>
      <c r="T50" s="9" t="s">
        <v>71</v>
      </c>
      <c r="U50" s="9" t="s">
        <v>71</v>
      </c>
      <c r="V50" s="9" t="s">
        <v>71</v>
      </c>
      <c r="W50" s="9" t="s">
        <v>71</v>
      </c>
      <c r="X50" s="9"/>
      <c r="Y50" s="9"/>
      <c r="Z50" s="9">
        <v>23</v>
      </c>
      <c r="AA50" s="9">
        <v>163408</v>
      </c>
      <c r="AB50" s="9">
        <f t="shared" si="17"/>
        <v>23</v>
      </c>
      <c r="AC50" s="9">
        <f t="shared" si="14"/>
        <v>163408</v>
      </c>
      <c r="AD50" s="9">
        <f t="shared" si="18"/>
        <v>23</v>
      </c>
      <c r="AE50" s="9">
        <f t="shared" si="15"/>
        <v>163408</v>
      </c>
      <c r="AF50" s="9">
        <f t="shared" si="8"/>
        <v>23</v>
      </c>
      <c r="AG50" s="9">
        <f t="shared" si="16"/>
        <v>163408</v>
      </c>
      <c r="AH50" s="9">
        <v>23</v>
      </c>
      <c r="AI50" s="9">
        <v>163408</v>
      </c>
      <c r="AJ50" s="9">
        <v>23</v>
      </c>
      <c r="AK50" s="9">
        <v>163408</v>
      </c>
      <c r="AL50" s="9">
        <v>23</v>
      </c>
      <c r="AM50" s="9">
        <v>163408</v>
      </c>
      <c r="AN50" s="9">
        <f t="shared" si="2"/>
        <v>23</v>
      </c>
      <c r="AO50" s="9">
        <f t="shared" si="10"/>
        <v>163408</v>
      </c>
      <c r="AP50" s="9">
        <f t="shared" si="13"/>
        <v>23</v>
      </c>
      <c r="AQ50" s="9">
        <f t="shared" si="12"/>
        <v>163408</v>
      </c>
    </row>
    <row r="51" spans="1:43" ht="13.5" customHeight="1">
      <c r="A51" s="16" t="s">
        <v>40</v>
      </c>
      <c r="B51" s="9" t="s">
        <v>71</v>
      </c>
      <c r="C51" s="9" t="s">
        <v>71</v>
      </c>
      <c r="D51" s="9" t="s">
        <v>71</v>
      </c>
      <c r="E51" s="9" t="s">
        <v>71</v>
      </c>
      <c r="F51" s="9" t="s">
        <v>71</v>
      </c>
      <c r="G51" s="9" t="s">
        <v>71</v>
      </c>
      <c r="H51" s="9" t="s">
        <v>71</v>
      </c>
      <c r="I51" s="9" t="s">
        <v>71</v>
      </c>
      <c r="J51" s="9" t="s">
        <v>71</v>
      </c>
      <c r="K51" s="9" t="s">
        <v>71</v>
      </c>
      <c r="L51" s="9" t="s">
        <v>71</v>
      </c>
      <c r="M51" s="9" t="s">
        <v>71</v>
      </c>
      <c r="N51" s="9" t="s">
        <v>71</v>
      </c>
      <c r="O51" s="9" t="s">
        <v>71</v>
      </c>
      <c r="P51" s="9" t="s">
        <v>90</v>
      </c>
      <c r="Q51" s="9" t="s">
        <v>90</v>
      </c>
      <c r="R51" s="9" t="s">
        <v>71</v>
      </c>
      <c r="S51" s="9" t="s">
        <v>71</v>
      </c>
      <c r="T51" s="9" t="s">
        <v>71</v>
      </c>
      <c r="U51" s="9" t="s">
        <v>71</v>
      </c>
      <c r="V51" s="9" t="s">
        <v>71</v>
      </c>
      <c r="W51" s="9" t="s">
        <v>71</v>
      </c>
      <c r="X51" s="9"/>
      <c r="Y51" s="9"/>
      <c r="Z51" s="9">
        <v>3</v>
      </c>
      <c r="AA51" s="9">
        <v>28908</v>
      </c>
      <c r="AB51" s="9">
        <f t="shared" si="17"/>
        <v>3</v>
      </c>
      <c r="AC51" s="9">
        <f t="shared" si="14"/>
        <v>28908</v>
      </c>
      <c r="AD51" s="9">
        <f t="shared" si="18"/>
        <v>3</v>
      </c>
      <c r="AE51" s="9">
        <f t="shared" si="15"/>
        <v>28908</v>
      </c>
      <c r="AF51" s="9">
        <f t="shared" si="8"/>
        <v>3</v>
      </c>
      <c r="AG51" s="9">
        <f t="shared" si="16"/>
        <v>28908</v>
      </c>
      <c r="AH51" s="9">
        <v>3</v>
      </c>
      <c r="AI51" s="9">
        <v>28908</v>
      </c>
      <c r="AJ51" s="9">
        <v>3</v>
      </c>
      <c r="AK51" s="9">
        <v>28908</v>
      </c>
      <c r="AL51" s="9">
        <v>3</v>
      </c>
      <c r="AM51" s="9">
        <v>28908</v>
      </c>
      <c r="AN51" s="9">
        <f t="shared" si="2"/>
        <v>3</v>
      </c>
      <c r="AO51" s="9">
        <f t="shared" si="10"/>
        <v>28908</v>
      </c>
      <c r="AP51" s="9">
        <f t="shared" si="13"/>
        <v>3</v>
      </c>
      <c r="AQ51" s="9">
        <f t="shared" si="12"/>
        <v>28908</v>
      </c>
    </row>
    <row r="52" spans="1:43" ht="13.5" customHeight="1">
      <c r="A52" s="16" t="s">
        <v>41</v>
      </c>
      <c r="B52" s="9" t="s">
        <v>71</v>
      </c>
      <c r="C52" s="9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9" t="s">
        <v>71</v>
      </c>
      <c r="M52" s="9" t="s">
        <v>71</v>
      </c>
      <c r="N52" s="9" t="s">
        <v>71</v>
      </c>
      <c r="O52" s="9" t="s">
        <v>71</v>
      </c>
      <c r="P52" s="9" t="s">
        <v>90</v>
      </c>
      <c r="Q52" s="9" t="s">
        <v>90</v>
      </c>
      <c r="R52" s="9" t="s">
        <v>71</v>
      </c>
      <c r="S52" s="9" t="s">
        <v>71</v>
      </c>
      <c r="T52" s="9" t="s">
        <v>71</v>
      </c>
      <c r="U52" s="9" t="s">
        <v>71</v>
      </c>
      <c r="V52" s="9" t="s">
        <v>71</v>
      </c>
      <c r="W52" s="9" t="s">
        <v>71</v>
      </c>
      <c r="X52" s="9"/>
      <c r="Y52" s="9"/>
      <c r="Z52" s="9">
        <v>5</v>
      </c>
      <c r="AA52" s="9">
        <v>62205</v>
      </c>
      <c r="AB52" s="9">
        <f t="shared" si="17"/>
        <v>5</v>
      </c>
      <c r="AC52" s="9">
        <f t="shared" si="14"/>
        <v>62205</v>
      </c>
      <c r="AD52" s="9">
        <f t="shared" si="18"/>
        <v>5</v>
      </c>
      <c r="AE52" s="9">
        <f t="shared" si="15"/>
        <v>62205</v>
      </c>
      <c r="AF52" s="9">
        <f t="shared" si="8"/>
        <v>5</v>
      </c>
      <c r="AG52" s="9">
        <f t="shared" si="16"/>
        <v>62205</v>
      </c>
      <c r="AH52" s="9">
        <v>5</v>
      </c>
      <c r="AI52" s="9">
        <v>62205</v>
      </c>
      <c r="AJ52" s="9">
        <v>5</v>
      </c>
      <c r="AK52" s="9">
        <v>62205</v>
      </c>
      <c r="AL52" s="9">
        <v>5</v>
      </c>
      <c r="AM52" s="9">
        <v>62205</v>
      </c>
      <c r="AN52" s="9">
        <f t="shared" si="2"/>
        <v>5</v>
      </c>
      <c r="AO52" s="9">
        <f t="shared" si="10"/>
        <v>62205</v>
      </c>
      <c r="AP52" s="9">
        <f t="shared" si="13"/>
        <v>5</v>
      </c>
      <c r="AQ52" s="9">
        <f t="shared" si="12"/>
        <v>62205</v>
      </c>
    </row>
    <row r="53" spans="1:43" ht="13.5" customHeight="1">
      <c r="A53" s="16" t="s">
        <v>42</v>
      </c>
      <c r="B53" s="9" t="s">
        <v>71</v>
      </c>
      <c r="C53" s="9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9" t="s">
        <v>71</v>
      </c>
      <c r="M53" s="9" t="s">
        <v>71</v>
      </c>
      <c r="N53" s="9" t="s">
        <v>71</v>
      </c>
      <c r="O53" s="9" t="s">
        <v>71</v>
      </c>
      <c r="P53" s="9" t="s">
        <v>90</v>
      </c>
      <c r="Q53" s="9" t="s">
        <v>90</v>
      </c>
      <c r="R53" s="9" t="s">
        <v>71</v>
      </c>
      <c r="S53" s="9" t="s">
        <v>71</v>
      </c>
      <c r="T53" s="9" t="s">
        <v>71</v>
      </c>
      <c r="U53" s="9" t="s">
        <v>71</v>
      </c>
      <c r="V53" s="9" t="s">
        <v>71</v>
      </c>
      <c r="W53" s="9" t="s">
        <v>71</v>
      </c>
      <c r="X53" s="9"/>
      <c r="Y53" s="9"/>
      <c r="Z53" s="9">
        <v>2</v>
      </c>
      <c r="AA53" s="9">
        <v>9961</v>
      </c>
      <c r="AB53" s="9">
        <f t="shared" si="17"/>
        <v>2</v>
      </c>
      <c r="AC53" s="9">
        <f t="shared" si="14"/>
        <v>9961</v>
      </c>
      <c r="AD53" s="9">
        <f t="shared" si="18"/>
        <v>2</v>
      </c>
      <c r="AE53" s="9">
        <f t="shared" si="15"/>
        <v>9961</v>
      </c>
      <c r="AF53" s="9">
        <f t="shared" si="8"/>
        <v>2</v>
      </c>
      <c r="AG53" s="9">
        <f t="shared" si="16"/>
        <v>9961</v>
      </c>
      <c r="AH53" s="9">
        <v>2</v>
      </c>
      <c r="AI53" s="9">
        <v>9961</v>
      </c>
      <c r="AJ53" s="9">
        <v>2</v>
      </c>
      <c r="AK53" s="9">
        <v>9961</v>
      </c>
      <c r="AL53" s="9">
        <v>2</v>
      </c>
      <c r="AM53" s="9">
        <v>9961</v>
      </c>
      <c r="AN53" s="9">
        <f t="shared" si="2"/>
        <v>2</v>
      </c>
      <c r="AO53" s="9">
        <f t="shared" si="10"/>
        <v>9961</v>
      </c>
      <c r="AP53" s="9">
        <f t="shared" si="13"/>
        <v>2</v>
      </c>
      <c r="AQ53" s="9">
        <f t="shared" si="12"/>
        <v>9961</v>
      </c>
    </row>
    <row r="54" spans="1:43" ht="13.5" customHeight="1">
      <c r="A54" s="16" t="s">
        <v>43</v>
      </c>
      <c r="B54" s="9" t="s">
        <v>71</v>
      </c>
      <c r="C54" s="9" t="s">
        <v>71</v>
      </c>
      <c r="D54" s="9" t="s">
        <v>71</v>
      </c>
      <c r="E54" s="9" t="s">
        <v>71</v>
      </c>
      <c r="F54" s="9" t="s">
        <v>71</v>
      </c>
      <c r="G54" s="9" t="s">
        <v>71</v>
      </c>
      <c r="H54" s="9" t="s">
        <v>71</v>
      </c>
      <c r="I54" s="9" t="s">
        <v>71</v>
      </c>
      <c r="J54" s="9" t="s">
        <v>71</v>
      </c>
      <c r="K54" s="9" t="s">
        <v>71</v>
      </c>
      <c r="L54" s="9" t="s">
        <v>71</v>
      </c>
      <c r="M54" s="9" t="s">
        <v>71</v>
      </c>
      <c r="N54" s="9" t="s">
        <v>71</v>
      </c>
      <c r="O54" s="9" t="s">
        <v>71</v>
      </c>
      <c r="P54" s="9" t="s">
        <v>90</v>
      </c>
      <c r="Q54" s="9" t="s">
        <v>90</v>
      </c>
      <c r="R54" s="9" t="s">
        <v>71</v>
      </c>
      <c r="S54" s="9" t="s">
        <v>71</v>
      </c>
      <c r="T54" s="9" t="s">
        <v>71</v>
      </c>
      <c r="U54" s="9" t="s">
        <v>71</v>
      </c>
      <c r="V54" s="9" t="s">
        <v>71</v>
      </c>
      <c r="W54" s="9" t="s">
        <v>71</v>
      </c>
      <c r="X54" s="9"/>
      <c r="Y54" s="9"/>
      <c r="Z54" s="9">
        <v>2</v>
      </c>
      <c r="AA54" s="9">
        <v>65200</v>
      </c>
      <c r="AB54" s="9">
        <f t="shared" si="17"/>
        <v>2</v>
      </c>
      <c r="AC54" s="9">
        <f t="shared" si="14"/>
        <v>65200</v>
      </c>
      <c r="AD54" s="9">
        <f t="shared" si="18"/>
        <v>2</v>
      </c>
      <c r="AE54" s="9">
        <f t="shared" si="15"/>
        <v>65200</v>
      </c>
      <c r="AF54" s="9">
        <f t="shared" si="8"/>
        <v>2</v>
      </c>
      <c r="AG54" s="9">
        <f t="shared" si="16"/>
        <v>65200</v>
      </c>
      <c r="AH54" s="9">
        <v>2</v>
      </c>
      <c r="AI54" s="9">
        <v>65200</v>
      </c>
      <c r="AJ54" s="9">
        <v>2</v>
      </c>
      <c r="AK54" s="9">
        <v>65200</v>
      </c>
      <c r="AL54" s="9">
        <v>2</v>
      </c>
      <c r="AM54" s="9">
        <v>65200</v>
      </c>
      <c r="AN54" s="9">
        <f t="shared" si="2"/>
        <v>2</v>
      </c>
      <c r="AO54" s="9">
        <f t="shared" si="10"/>
        <v>65200</v>
      </c>
      <c r="AP54" s="9">
        <f t="shared" si="13"/>
        <v>2</v>
      </c>
      <c r="AQ54" s="9">
        <f t="shared" si="12"/>
        <v>65200</v>
      </c>
    </row>
    <row r="55" spans="1:43" ht="13.5" customHeight="1">
      <c r="A55" s="16" t="s">
        <v>44</v>
      </c>
      <c r="B55" s="9" t="s">
        <v>71</v>
      </c>
      <c r="C55" s="9" t="s">
        <v>71</v>
      </c>
      <c r="D55" s="9" t="s">
        <v>71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71</v>
      </c>
      <c r="J55" s="9" t="s">
        <v>71</v>
      </c>
      <c r="K55" s="9" t="s">
        <v>71</v>
      </c>
      <c r="L55" s="9" t="s">
        <v>71</v>
      </c>
      <c r="M55" s="9" t="s">
        <v>71</v>
      </c>
      <c r="N55" s="9" t="s">
        <v>71</v>
      </c>
      <c r="O55" s="9" t="s">
        <v>71</v>
      </c>
      <c r="P55" s="9" t="s">
        <v>90</v>
      </c>
      <c r="Q55" s="9" t="s">
        <v>90</v>
      </c>
      <c r="R55" s="9" t="s">
        <v>71</v>
      </c>
      <c r="S55" s="9" t="s">
        <v>71</v>
      </c>
      <c r="T55" s="9" t="s">
        <v>71</v>
      </c>
      <c r="U55" s="9" t="s">
        <v>71</v>
      </c>
      <c r="V55" s="9" t="s">
        <v>71</v>
      </c>
      <c r="W55" s="9" t="s">
        <v>71</v>
      </c>
      <c r="X55" s="9"/>
      <c r="Y55" s="9"/>
      <c r="Z55" s="9">
        <v>133</v>
      </c>
      <c r="AA55" s="9">
        <v>192458</v>
      </c>
      <c r="AB55" s="9">
        <f t="shared" si="17"/>
        <v>133</v>
      </c>
      <c r="AC55" s="9">
        <f t="shared" si="14"/>
        <v>192458</v>
      </c>
      <c r="AD55" s="9">
        <f t="shared" si="18"/>
        <v>133</v>
      </c>
      <c r="AE55" s="9">
        <f t="shared" si="15"/>
        <v>192458</v>
      </c>
      <c r="AF55" s="9">
        <f t="shared" si="8"/>
        <v>133</v>
      </c>
      <c r="AG55" s="9">
        <f t="shared" si="16"/>
        <v>192458</v>
      </c>
      <c r="AH55" s="9">
        <v>133</v>
      </c>
      <c r="AI55" s="9">
        <v>192458</v>
      </c>
      <c r="AJ55" s="9">
        <v>133</v>
      </c>
      <c r="AK55" s="9">
        <v>192458</v>
      </c>
      <c r="AL55" s="9">
        <v>133</v>
      </c>
      <c r="AM55" s="9">
        <v>192458</v>
      </c>
      <c r="AN55" s="9">
        <f t="shared" si="2"/>
        <v>133</v>
      </c>
      <c r="AO55" s="9">
        <f t="shared" si="10"/>
        <v>192458</v>
      </c>
      <c r="AP55" s="9">
        <f t="shared" si="13"/>
        <v>133</v>
      </c>
      <c r="AQ55" s="9">
        <f t="shared" si="12"/>
        <v>192458</v>
      </c>
    </row>
    <row r="56" spans="1:43" ht="13.5" customHeight="1">
      <c r="A56" s="16" t="s">
        <v>45</v>
      </c>
      <c r="B56" s="9" t="s">
        <v>71</v>
      </c>
      <c r="C56" s="9" t="s">
        <v>71</v>
      </c>
      <c r="D56" s="9" t="s">
        <v>71</v>
      </c>
      <c r="E56" s="9" t="s">
        <v>71</v>
      </c>
      <c r="F56" s="9" t="s">
        <v>71</v>
      </c>
      <c r="G56" s="9" t="s">
        <v>71</v>
      </c>
      <c r="H56" s="9" t="s">
        <v>71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90</v>
      </c>
      <c r="Q56" s="9" t="s">
        <v>90</v>
      </c>
      <c r="R56" s="9" t="s">
        <v>71</v>
      </c>
      <c r="S56" s="9" t="s">
        <v>71</v>
      </c>
      <c r="T56" s="9" t="s">
        <v>71</v>
      </c>
      <c r="U56" s="9" t="s">
        <v>71</v>
      </c>
      <c r="V56" s="9" t="s">
        <v>71</v>
      </c>
      <c r="W56" s="9" t="s">
        <v>71</v>
      </c>
      <c r="X56" s="9"/>
      <c r="Y56" s="9"/>
      <c r="Z56" s="9">
        <v>19</v>
      </c>
      <c r="AA56" s="9">
        <v>85443</v>
      </c>
      <c r="AB56" s="9">
        <f t="shared" si="17"/>
        <v>19</v>
      </c>
      <c r="AC56" s="9">
        <f t="shared" si="14"/>
        <v>85443</v>
      </c>
      <c r="AD56" s="9">
        <f t="shared" si="18"/>
        <v>19</v>
      </c>
      <c r="AE56" s="9">
        <f t="shared" si="15"/>
        <v>85443</v>
      </c>
      <c r="AF56" s="9">
        <f t="shared" si="8"/>
        <v>19</v>
      </c>
      <c r="AG56" s="9">
        <f t="shared" si="16"/>
        <v>85443</v>
      </c>
      <c r="AH56" s="9">
        <v>19</v>
      </c>
      <c r="AI56" s="9">
        <v>85443</v>
      </c>
      <c r="AJ56" s="9">
        <v>19</v>
      </c>
      <c r="AK56" s="9">
        <v>85443</v>
      </c>
      <c r="AL56" s="9">
        <v>19</v>
      </c>
      <c r="AM56" s="9">
        <v>85443</v>
      </c>
      <c r="AN56" s="9">
        <f t="shared" si="2"/>
        <v>19</v>
      </c>
      <c r="AO56" s="9">
        <f t="shared" si="10"/>
        <v>85443</v>
      </c>
      <c r="AP56" s="9">
        <f t="shared" si="13"/>
        <v>19</v>
      </c>
      <c r="AQ56" s="9">
        <f t="shared" si="12"/>
        <v>85443</v>
      </c>
    </row>
    <row r="57" spans="1:43" ht="13.5" customHeight="1">
      <c r="A57" s="16" t="s">
        <v>46</v>
      </c>
      <c r="B57" s="9" t="s">
        <v>71</v>
      </c>
      <c r="C57" s="9" t="s">
        <v>71</v>
      </c>
      <c r="D57" s="9" t="s">
        <v>71</v>
      </c>
      <c r="E57" s="9" t="s">
        <v>71</v>
      </c>
      <c r="F57" s="9" t="s">
        <v>71</v>
      </c>
      <c r="G57" s="9" t="s">
        <v>71</v>
      </c>
      <c r="H57" s="9" t="s">
        <v>71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90</v>
      </c>
      <c r="Q57" s="9" t="s">
        <v>90</v>
      </c>
      <c r="R57" s="9" t="s">
        <v>71</v>
      </c>
      <c r="S57" s="9" t="s">
        <v>71</v>
      </c>
      <c r="T57" s="9" t="s">
        <v>71</v>
      </c>
      <c r="U57" s="9" t="s">
        <v>71</v>
      </c>
      <c r="V57" s="9" t="s">
        <v>71</v>
      </c>
      <c r="W57" s="9" t="s">
        <v>71</v>
      </c>
      <c r="X57" s="9"/>
      <c r="Y57" s="9"/>
      <c r="Z57" s="9">
        <v>7194</v>
      </c>
      <c r="AA57" s="9">
        <v>1997052</v>
      </c>
      <c r="AB57" s="9">
        <f t="shared" si="17"/>
        <v>7194</v>
      </c>
      <c r="AC57" s="9">
        <f t="shared" si="14"/>
        <v>1997052</v>
      </c>
      <c r="AD57" s="9">
        <f t="shared" si="18"/>
        <v>7194</v>
      </c>
      <c r="AE57" s="9">
        <f t="shared" si="15"/>
        <v>1997052</v>
      </c>
      <c r="AF57" s="9">
        <f t="shared" si="8"/>
        <v>7194</v>
      </c>
      <c r="AG57" s="9">
        <f t="shared" si="16"/>
        <v>1997052</v>
      </c>
      <c r="AH57" s="9">
        <v>7194</v>
      </c>
      <c r="AI57" s="9">
        <v>1997052</v>
      </c>
      <c r="AJ57" s="9">
        <v>7194</v>
      </c>
      <c r="AK57" s="9">
        <v>1997052</v>
      </c>
      <c r="AL57" s="9">
        <v>7194</v>
      </c>
      <c r="AM57" s="9">
        <v>1997052</v>
      </c>
      <c r="AN57" s="9">
        <f t="shared" si="2"/>
        <v>7194</v>
      </c>
      <c r="AO57" s="9">
        <f t="shared" si="10"/>
        <v>1997052</v>
      </c>
      <c r="AP57" s="9">
        <f t="shared" si="13"/>
        <v>7194</v>
      </c>
      <c r="AQ57" s="9">
        <f t="shared" si="12"/>
        <v>1997052</v>
      </c>
    </row>
    <row r="58" spans="1:43" ht="13.5" customHeight="1">
      <c r="A58" s="16" t="s">
        <v>47</v>
      </c>
      <c r="B58" s="9" t="s">
        <v>71</v>
      </c>
      <c r="C58" s="9" t="s">
        <v>71</v>
      </c>
      <c r="D58" s="9" t="s">
        <v>71</v>
      </c>
      <c r="E58" s="9" t="s">
        <v>71</v>
      </c>
      <c r="F58" s="9" t="s">
        <v>71</v>
      </c>
      <c r="G58" s="9" t="s">
        <v>71</v>
      </c>
      <c r="H58" s="9" t="s">
        <v>71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90</v>
      </c>
      <c r="Q58" s="9" t="s">
        <v>90</v>
      </c>
      <c r="R58" s="9" t="s">
        <v>71</v>
      </c>
      <c r="S58" s="9" t="s">
        <v>71</v>
      </c>
      <c r="T58" s="9" t="s">
        <v>71</v>
      </c>
      <c r="U58" s="9" t="s">
        <v>71</v>
      </c>
      <c r="V58" s="9" t="s">
        <v>71</v>
      </c>
      <c r="W58" s="9" t="s">
        <v>71</v>
      </c>
      <c r="X58" s="9"/>
      <c r="Y58" s="9"/>
      <c r="Z58" s="9">
        <v>102</v>
      </c>
      <c r="AA58" s="9">
        <v>64156</v>
      </c>
      <c r="AB58" s="9">
        <f t="shared" si="17"/>
        <v>102</v>
      </c>
      <c r="AC58" s="9">
        <f t="shared" si="14"/>
        <v>64156</v>
      </c>
      <c r="AD58" s="9">
        <f t="shared" si="18"/>
        <v>102</v>
      </c>
      <c r="AE58" s="9">
        <f t="shared" si="15"/>
        <v>64156</v>
      </c>
      <c r="AF58" s="9">
        <f t="shared" si="8"/>
        <v>102</v>
      </c>
      <c r="AG58" s="9">
        <f t="shared" si="16"/>
        <v>64156</v>
      </c>
      <c r="AH58" s="9">
        <v>102</v>
      </c>
      <c r="AI58" s="9">
        <v>64156</v>
      </c>
      <c r="AJ58" s="9">
        <v>102</v>
      </c>
      <c r="AK58" s="9">
        <v>64156</v>
      </c>
      <c r="AL58" s="9">
        <v>102</v>
      </c>
      <c r="AM58" s="9">
        <v>64156</v>
      </c>
      <c r="AN58" s="9">
        <f t="shared" si="2"/>
        <v>102</v>
      </c>
      <c r="AO58" s="9">
        <f t="shared" si="10"/>
        <v>64156</v>
      </c>
      <c r="AP58" s="9">
        <f t="shared" si="13"/>
        <v>102</v>
      </c>
      <c r="AQ58" s="9">
        <f t="shared" si="12"/>
        <v>64156</v>
      </c>
    </row>
    <row r="59" spans="1:43" ht="13.5" customHeight="1">
      <c r="A59" s="16" t="s">
        <v>48</v>
      </c>
      <c r="B59" s="9" t="s">
        <v>71</v>
      </c>
      <c r="C59" s="9" t="s">
        <v>71</v>
      </c>
      <c r="D59" s="9" t="s">
        <v>71</v>
      </c>
      <c r="E59" s="9" t="s">
        <v>71</v>
      </c>
      <c r="F59" s="9" t="s">
        <v>71</v>
      </c>
      <c r="G59" s="9" t="s">
        <v>71</v>
      </c>
      <c r="H59" s="9" t="s">
        <v>71</v>
      </c>
      <c r="I59" s="9" t="s">
        <v>71</v>
      </c>
      <c r="J59" s="9" t="s">
        <v>71</v>
      </c>
      <c r="K59" s="9" t="s">
        <v>71</v>
      </c>
      <c r="L59" s="9" t="s">
        <v>71</v>
      </c>
      <c r="M59" s="9" t="s">
        <v>71</v>
      </c>
      <c r="N59" s="9" t="s">
        <v>71</v>
      </c>
      <c r="O59" s="9" t="s">
        <v>71</v>
      </c>
      <c r="P59" s="9" t="s">
        <v>90</v>
      </c>
      <c r="Q59" s="9" t="s">
        <v>90</v>
      </c>
      <c r="R59" s="9" t="s">
        <v>71</v>
      </c>
      <c r="S59" s="9" t="s">
        <v>71</v>
      </c>
      <c r="T59" s="9" t="s">
        <v>71</v>
      </c>
      <c r="U59" s="9" t="s">
        <v>71</v>
      </c>
      <c r="V59" s="9" t="s">
        <v>71</v>
      </c>
      <c r="W59" s="9" t="s">
        <v>71</v>
      </c>
      <c r="X59" s="9"/>
      <c r="Y59" s="9"/>
      <c r="Z59" s="9">
        <v>22</v>
      </c>
      <c r="AA59" s="9">
        <v>42354</v>
      </c>
      <c r="AB59" s="9">
        <f t="shared" si="17"/>
        <v>22</v>
      </c>
      <c r="AC59" s="9">
        <f t="shared" si="14"/>
        <v>42354</v>
      </c>
      <c r="AD59" s="9">
        <f t="shared" si="18"/>
        <v>22</v>
      </c>
      <c r="AE59" s="9">
        <f t="shared" si="15"/>
        <v>42354</v>
      </c>
      <c r="AF59" s="9">
        <f t="shared" si="8"/>
        <v>22</v>
      </c>
      <c r="AG59" s="9">
        <f t="shared" si="16"/>
        <v>42354</v>
      </c>
      <c r="AH59" s="9">
        <v>22</v>
      </c>
      <c r="AI59" s="9">
        <v>42354</v>
      </c>
      <c r="AJ59" s="9">
        <v>22</v>
      </c>
      <c r="AK59" s="9">
        <v>42354</v>
      </c>
      <c r="AL59" s="9">
        <v>22</v>
      </c>
      <c r="AM59" s="9">
        <v>42354</v>
      </c>
      <c r="AN59" s="9">
        <f t="shared" si="2"/>
        <v>22</v>
      </c>
      <c r="AO59" s="9">
        <f t="shared" si="10"/>
        <v>42354</v>
      </c>
      <c r="AP59" s="9">
        <f t="shared" si="13"/>
        <v>22</v>
      </c>
      <c r="AQ59" s="9">
        <f t="shared" si="12"/>
        <v>42354</v>
      </c>
    </row>
    <row r="60" spans="1:43" ht="13.5" customHeight="1">
      <c r="A60" s="16" t="s">
        <v>49</v>
      </c>
      <c r="B60" s="9" t="s">
        <v>71</v>
      </c>
      <c r="C60" s="9" t="s">
        <v>71</v>
      </c>
      <c r="D60" s="9" t="s">
        <v>71</v>
      </c>
      <c r="E60" s="9" t="s">
        <v>71</v>
      </c>
      <c r="F60" s="9" t="s">
        <v>71</v>
      </c>
      <c r="G60" s="9" t="s">
        <v>71</v>
      </c>
      <c r="H60" s="9" t="s">
        <v>71</v>
      </c>
      <c r="I60" s="9" t="s">
        <v>71</v>
      </c>
      <c r="J60" s="9" t="s">
        <v>71</v>
      </c>
      <c r="K60" s="9" t="s">
        <v>71</v>
      </c>
      <c r="L60" s="9" t="s">
        <v>71</v>
      </c>
      <c r="M60" s="9" t="s">
        <v>71</v>
      </c>
      <c r="N60" s="9" t="s">
        <v>71</v>
      </c>
      <c r="O60" s="9" t="s">
        <v>71</v>
      </c>
      <c r="P60" s="9" t="s">
        <v>90</v>
      </c>
      <c r="Q60" s="9" t="s">
        <v>90</v>
      </c>
      <c r="R60" s="9" t="s">
        <v>71</v>
      </c>
      <c r="S60" s="9" t="s">
        <v>71</v>
      </c>
      <c r="T60" s="9" t="s">
        <v>71</v>
      </c>
      <c r="U60" s="9" t="s">
        <v>71</v>
      </c>
      <c r="V60" s="9" t="s">
        <v>71</v>
      </c>
      <c r="W60" s="9" t="s">
        <v>71</v>
      </c>
      <c r="X60" s="9"/>
      <c r="Y60" s="9"/>
      <c r="Z60" s="9">
        <v>103</v>
      </c>
      <c r="AA60" s="9">
        <v>198490</v>
      </c>
      <c r="AB60" s="9">
        <f t="shared" si="17"/>
        <v>103</v>
      </c>
      <c r="AC60" s="9">
        <f t="shared" si="14"/>
        <v>198490</v>
      </c>
      <c r="AD60" s="9">
        <f t="shared" si="18"/>
        <v>103</v>
      </c>
      <c r="AE60" s="9">
        <f t="shared" si="15"/>
        <v>198490</v>
      </c>
      <c r="AF60" s="9">
        <f t="shared" si="8"/>
        <v>103</v>
      </c>
      <c r="AG60" s="9">
        <f t="shared" si="16"/>
        <v>198490</v>
      </c>
      <c r="AH60" s="9">
        <v>103</v>
      </c>
      <c r="AI60" s="9">
        <v>198490</v>
      </c>
      <c r="AJ60" s="9">
        <v>103</v>
      </c>
      <c r="AK60" s="9">
        <v>198490</v>
      </c>
      <c r="AL60" s="9">
        <v>103</v>
      </c>
      <c r="AM60" s="9">
        <v>198490</v>
      </c>
      <c r="AN60" s="9">
        <f t="shared" si="2"/>
        <v>103</v>
      </c>
      <c r="AO60" s="9">
        <f t="shared" si="10"/>
        <v>198490</v>
      </c>
      <c r="AP60" s="9">
        <f t="shared" si="13"/>
        <v>103</v>
      </c>
      <c r="AQ60" s="9">
        <f t="shared" si="12"/>
        <v>198490</v>
      </c>
    </row>
    <row r="61" spans="1:43" ht="13.5" customHeight="1">
      <c r="A61" s="16" t="s">
        <v>50</v>
      </c>
      <c r="B61" s="9" t="s">
        <v>71</v>
      </c>
      <c r="C61" s="9" t="s">
        <v>71</v>
      </c>
      <c r="D61" s="9" t="s">
        <v>71</v>
      </c>
      <c r="E61" s="9" t="s">
        <v>71</v>
      </c>
      <c r="F61" s="9" t="s">
        <v>71</v>
      </c>
      <c r="G61" s="9" t="s">
        <v>71</v>
      </c>
      <c r="H61" s="9" t="s">
        <v>71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90</v>
      </c>
      <c r="Q61" s="9" t="s">
        <v>90</v>
      </c>
      <c r="R61" s="9" t="s">
        <v>71</v>
      </c>
      <c r="S61" s="9" t="s">
        <v>71</v>
      </c>
      <c r="T61" s="9" t="s">
        <v>71</v>
      </c>
      <c r="U61" s="9" t="s">
        <v>71</v>
      </c>
      <c r="V61" s="9" t="s">
        <v>71</v>
      </c>
      <c r="W61" s="9" t="s">
        <v>71</v>
      </c>
      <c r="X61" s="9"/>
      <c r="Y61" s="9"/>
      <c r="Z61" s="9">
        <v>1</v>
      </c>
      <c r="AA61" s="9">
        <v>3669</v>
      </c>
      <c r="AB61" s="9">
        <f t="shared" si="17"/>
        <v>1</v>
      </c>
      <c r="AC61" s="9">
        <f t="shared" si="14"/>
        <v>3669</v>
      </c>
      <c r="AD61" s="9">
        <f t="shared" si="18"/>
        <v>1</v>
      </c>
      <c r="AE61" s="9">
        <f t="shared" si="15"/>
        <v>3669</v>
      </c>
      <c r="AF61" s="9">
        <f t="shared" si="8"/>
        <v>1</v>
      </c>
      <c r="AG61" s="9">
        <f t="shared" si="16"/>
        <v>3669</v>
      </c>
      <c r="AH61" s="9">
        <v>1</v>
      </c>
      <c r="AI61" s="9">
        <v>3669</v>
      </c>
      <c r="AJ61" s="9">
        <v>1</v>
      </c>
      <c r="AK61" s="9">
        <v>3669</v>
      </c>
      <c r="AL61" s="9">
        <v>1</v>
      </c>
      <c r="AM61" s="9">
        <v>3669</v>
      </c>
      <c r="AN61" s="9">
        <f t="shared" si="2"/>
        <v>1</v>
      </c>
      <c r="AO61" s="9">
        <f t="shared" si="10"/>
        <v>3669</v>
      </c>
      <c r="AP61" s="9">
        <f t="shared" si="13"/>
        <v>1</v>
      </c>
      <c r="AQ61" s="9">
        <f t="shared" si="12"/>
        <v>3669</v>
      </c>
    </row>
    <row r="62" spans="1:43" ht="13.5" customHeight="1">
      <c r="A62" s="16" t="s">
        <v>51</v>
      </c>
      <c r="B62" s="9" t="s">
        <v>71</v>
      </c>
      <c r="C62" s="9" t="s">
        <v>71</v>
      </c>
      <c r="D62" s="9" t="s">
        <v>71</v>
      </c>
      <c r="E62" s="9" t="s">
        <v>71</v>
      </c>
      <c r="F62" s="9" t="s">
        <v>71</v>
      </c>
      <c r="G62" s="9" t="s">
        <v>71</v>
      </c>
      <c r="H62" s="9" t="s">
        <v>71</v>
      </c>
      <c r="I62" s="9" t="s">
        <v>71</v>
      </c>
      <c r="J62" s="9" t="s">
        <v>71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90</v>
      </c>
      <c r="Q62" s="9" t="s">
        <v>90</v>
      </c>
      <c r="R62" s="9" t="s">
        <v>71</v>
      </c>
      <c r="S62" s="9" t="s">
        <v>71</v>
      </c>
      <c r="T62" s="9" t="s">
        <v>71</v>
      </c>
      <c r="U62" s="9" t="s">
        <v>71</v>
      </c>
      <c r="V62" s="9" t="s">
        <v>71</v>
      </c>
      <c r="W62" s="9" t="s">
        <v>71</v>
      </c>
      <c r="X62" s="9"/>
      <c r="Y62" s="9"/>
      <c r="Z62" s="9">
        <v>1575</v>
      </c>
      <c r="AA62" s="9">
        <v>8727952</v>
      </c>
      <c r="AB62" s="9">
        <f t="shared" si="17"/>
        <v>1575</v>
      </c>
      <c r="AC62" s="9">
        <f t="shared" si="14"/>
        <v>8727952</v>
      </c>
      <c r="AD62" s="9">
        <f t="shared" si="18"/>
        <v>1575</v>
      </c>
      <c r="AE62" s="9">
        <f t="shared" si="15"/>
        <v>8727952</v>
      </c>
      <c r="AF62" s="9">
        <f t="shared" si="8"/>
        <v>1575</v>
      </c>
      <c r="AG62" s="9">
        <f t="shared" si="16"/>
        <v>8727952</v>
      </c>
      <c r="AH62" s="9">
        <v>1575</v>
      </c>
      <c r="AI62" s="9">
        <v>8727952</v>
      </c>
      <c r="AJ62" s="9">
        <v>1575</v>
      </c>
      <c r="AK62" s="9">
        <v>8727952</v>
      </c>
      <c r="AL62" s="9">
        <v>1575</v>
      </c>
      <c r="AM62" s="9">
        <v>8727952</v>
      </c>
      <c r="AN62" s="9">
        <f t="shared" si="2"/>
        <v>1575</v>
      </c>
      <c r="AO62" s="9">
        <f t="shared" si="10"/>
        <v>8727952</v>
      </c>
      <c r="AP62" s="9">
        <f t="shared" si="13"/>
        <v>1575</v>
      </c>
      <c r="AQ62" s="9">
        <f t="shared" si="12"/>
        <v>8727952</v>
      </c>
    </row>
    <row r="63" spans="1:43" ht="13.5" customHeight="1">
      <c r="A63" s="16" t="s">
        <v>52</v>
      </c>
      <c r="B63" s="9" t="s">
        <v>71</v>
      </c>
      <c r="C63" s="9" t="s">
        <v>71</v>
      </c>
      <c r="D63" s="9" t="s">
        <v>71</v>
      </c>
      <c r="E63" s="9" t="s">
        <v>71</v>
      </c>
      <c r="F63" s="9" t="s">
        <v>71</v>
      </c>
      <c r="G63" s="9" t="s">
        <v>71</v>
      </c>
      <c r="H63" s="9" t="s">
        <v>71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90</v>
      </c>
      <c r="Q63" s="9" t="s">
        <v>90</v>
      </c>
      <c r="R63" s="9" t="s">
        <v>71</v>
      </c>
      <c r="S63" s="9" t="s">
        <v>71</v>
      </c>
      <c r="T63" s="9" t="s">
        <v>71</v>
      </c>
      <c r="U63" s="9" t="s">
        <v>71</v>
      </c>
      <c r="V63" s="9" t="s">
        <v>71</v>
      </c>
      <c r="W63" s="9" t="s">
        <v>71</v>
      </c>
      <c r="X63" s="9"/>
      <c r="Y63" s="9"/>
      <c r="Z63" s="9">
        <v>2119</v>
      </c>
      <c r="AA63" s="9">
        <v>39775475</v>
      </c>
      <c r="AB63" s="9">
        <f t="shared" si="17"/>
        <v>2119</v>
      </c>
      <c r="AC63" s="9">
        <f t="shared" si="14"/>
        <v>39775475</v>
      </c>
      <c r="AD63" s="9">
        <f t="shared" si="18"/>
        <v>2119</v>
      </c>
      <c r="AE63" s="9">
        <f t="shared" si="15"/>
        <v>39775475</v>
      </c>
      <c r="AF63" s="9">
        <f t="shared" si="8"/>
        <v>2119</v>
      </c>
      <c r="AG63" s="9">
        <f t="shared" si="16"/>
        <v>39775475</v>
      </c>
      <c r="AH63" s="9">
        <v>2119</v>
      </c>
      <c r="AI63" s="9">
        <v>39775475</v>
      </c>
      <c r="AJ63" s="9">
        <v>2119</v>
      </c>
      <c r="AK63" s="9">
        <v>39775475</v>
      </c>
      <c r="AL63" s="9">
        <v>2119</v>
      </c>
      <c r="AM63" s="9">
        <v>39775475</v>
      </c>
      <c r="AN63" s="9">
        <f t="shared" si="2"/>
        <v>2119</v>
      </c>
      <c r="AO63" s="9">
        <f t="shared" si="10"/>
        <v>39775475</v>
      </c>
      <c r="AP63" s="9">
        <f t="shared" si="13"/>
        <v>2119</v>
      </c>
      <c r="AQ63" s="9">
        <f t="shared" si="12"/>
        <v>39775475</v>
      </c>
    </row>
    <row r="64" spans="1:43" ht="13.5" customHeight="1">
      <c r="A64" s="16" t="s">
        <v>53</v>
      </c>
      <c r="B64" s="9" t="s">
        <v>71</v>
      </c>
      <c r="C64" s="9" t="s">
        <v>71</v>
      </c>
      <c r="D64" s="9" t="s">
        <v>71</v>
      </c>
      <c r="E64" s="9" t="s">
        <v>71</v>
      </c>
      <c r="F64" s="9" t="s">
        <v>71</v>
      </c>
      <c r="G64" s="9" t="s">
        <v>71</v>
      </c>
      <c r="H64" s="9" t="s">
        <v>71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90</v>
      </c>
      <c r="Q64" s="9" t="s">
        <v>90</v>
      </c>
      <c r="R64" s="9" t="s">
        <v>71</v>
      </c>
      <c r="S64" s="9" t="s">
        <v>71</v>
      </c>
      <c r="T64" s="9" t="s">
        <v>71</v>
      </c>
      <c r="U64" s="9" t="s">
        <v>71</v>
      </c>
      <c r="V64" s="9" t="s">
        <v>71</v>
      </c>
      <c r="W64" s="9" t="s">
        <v>71</v>
      </c>
      <c r="X64" s="9"/>
      <c r="Y64" s="9"/>
      <c r="Z64" s="9">
        <v>64</v>
      </c>
      <c r="AA64" s="9">
        <v>224979</v>
      </c>
      <c r="AB64" s="9">
        <f t="shared" si="17"/>
        <v>64</v>
      </c>
      <c r="AC64" s="9">
        <f t="shared" si="14"/>
        <v>224979</v>
      </c>
      <c r="AD64" s="9">
        <f t="shared" si="18"/>
        <v>64</v>
      </c>
      <c r="AE64" s="9">
        <f t="shared" si="15"/>
        <v>224979</v>
      </c>
      <c r="AF64" s="9">
        <f t="shared" si="8"/>
        <v>64</v>
      </c>
      <c r="AG64" s="9">
        <f t="shared" si="16"/>
        <v>224979</v>
      </c>
      <c r="AH64" s="9">
        <v>64</v>
      </c>
      <c r="AI64" s="9">
        <v>224979</v>
      </c>
      <c r="AJ64" s="9">
        <v>64</v>
      </c>
      <c r="AK64" s="9">
        <v>224979</v>
      </c>
      <c r="AL64" s="9">
        <v>64</v>
      </c>
      <c r="AM64" s="9">
        <v>224979</v>
      </c>
      <c r="AN64" s="9">
        <f t="shared" si="2"/>
        <v>64</v>
      </c>
      <c r="AO64" s="9">
        <f t="shared" si="10"/>
        <v>224979</v>
      </c>
      <c r="AP64" s="9">
        <f t="shared" si="13"/>
        <v>64</v>
      </c>
      <c r="AQ64" s="9">
        <f t="shared" si="12"/>
        <v>224979</v>
      </c>
    </row>
    <row r="65" spans="1:43" ht="13.5" customHeight="1">
      <c r="A65" s="16" t="s">
        <v>54</v>
      </c>
      <c r="B65" s="9" t="s">
        <v>71</v>
      </c>
      <c r="C65" s="9" t="s">
        <v>71</v>
      </c>
      <c r="D65" s="9" t="s">
        <v>71</v>
      </c>
      <c r="E65" s="9" t="s">
        <v>71</v>
      </c>
      <c r="F65" s="9" t="s">
        <v>71</v>
      </c>
      <c r="G65" s="9" t="s">
        <v>71</v>
      </c>
      <c r="H65" s="9" t="s">
        <v>71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90</v>
      </c>
      <c r="Q65" s="9" t="s">
        <v>90</v>
      </c>
      <c r="R65" s="9" t="s">
        <v>71</v>
      </c>
      <c r="S65" s="9" t="s">
        <v>71</v>
      </c>
      <c r="T65" s="9" t="s">
        <v>71</v>
      </c>
      <c r="U65" s="9" t="s">
        <v>71</v>
      </c>
      <c r="V65" s="9" t="s">
        <v>71</v>
      </c>
      <c r="W65" s="9" t="s">
        <v>71</v>
      </c>
      <c r="X65" s="9"/>
      <c r="Y65" s="9"/>
      <c r="Z65" s="9">
        <v>27</v>
      </c>
      <c r="AA65" s="9">
        <v>250691</v>
      </c>
      <c r="AB65" s="9">
        <f t="shared" si="17"/>
        <v>27</v>
      </c>
      <c r="AC65" s="9">
        <f t="shared" si="14"/>
        <v>250691</v>
      </c>
      <c r="AD65" s="9">
        <f t="shared" si="18"/>
        <v>27</v>
      </c>
      <c r="AE65" s="9">
        <f t="shared" si="15"/>
        <v>250691</v>
      </c>
      <c r="AF65" s="9">
        <f t="shared" si="8"/>
        <v>27</v>
      </c>
      <c r="AG65" s="9">
        <f t="shared" si="16"/>
        <v>250691</v>
      </c>
      <c r="AH65" s="9">
        <v>27</v>
      </c>
      <c r="AI65" s="9">
        <v>250691</v>
      </c>
      <c r="AJ65" s="9">
        <v>27</v>
      </c>
      <c r="AK65" s="9">
        <v>250691</v>
      </c>
      <c r="AL65" s="9">
        <v>27</v>
      </c>
      <c r="AM65" s="9">
        <v>250691</v>
      </c>
      <c r="AN65" s="9">
        <f t="shared" si="2"/>
        <v>27</v>
      </c>
      <c r="AO65" s="9">
        <f t="shared" si="10"/>
        <v>250691</v>
      </c>
      <c r="AP65" s="9">
        <f t="shared" si="13"/>
        <v>27</v>
      </c>
      <c r="AQ65" s="9">
        <f t="shared" si="12"/>
        <v>250691</v>
      </c>
    </row>
    <row r="66" spans="1:43" ht="13.5" customHeight="1">
      <c r="A66" s="16" t="s">
        <v>55</v>
      </c>
      <c r="B66" s="9" t="s">
        <v>71</v>
      </c>
      <c r="C66" s="9" t="s">
        <v>71</v>
      </c>
      <c r="D66" s="9" t="s">
        <v>71</v>
      </c>
      <c r="E66" s="9" t="s">
        <v>71</v>
      </c>
      <c r="F66" s="9" t="s">
        <v>71</v>
      </c>
      <c r="G66" s="9" t="s">
        <v>71</v>
      </c>
      <c r="H66" s="9" t="s">
        <v>71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90</v>
      </c>
      <c r="Q66" s="9" t="s">
        <v>90</v>
      </c>
      <c r="R66" s="9" t="s">
        <v>71</v>
      </c>
      <c r="S66" s="9" t="s">
        <v>71</v>
      </c>
      <c r="T66" s="9" t="s">
        <v>71</v>
      </c>
      <c r="U66" s="9" t="s">
        <v>71</v>
      </c>
      <c r="V66" s="9" t="s">
        <v>71</v>
      </c>
      <c r="W66" s="9" t="s">
        <v>71</v>
      </c>
      <c r="X66" s="9"/>
      <c r="Y66" s="9"/>
      <c r="Z66" s="9">
        <v>78</v>
      </c>
      <c r="AA66" s="9">
        <v>7703731</v>
      </c>
      <c r="AB66" s="9">
        <f t="shared" si="17"/>
        <v>78</v>
      </c>
      <c r="AC66" s="9">
        <f t="shared" si="14"/>
        <v>7703731</v>
      </c>
      <c r="AD66" s="9">
        <f t="shared" si="18"/>
        <v>78</v>
      </c>
      <c r="AE66" s="9">
        <f t="shared" si="15"/>
        <v>7703731</v>
      </c>
      <c r="AF66" s="9">
        <f t="shared" si="8"/>
        <v>78</v>
      </c>
      <c r="AG66" s="9">
        <f t="shared" si="16"/>
        <v>7703731</v>
      </c>
      <c r="AH66" s="9">
        <v>78</v>
      </c>
      <c r="AI66" s="9">
        <v>7703731</v>
      </c>
      <c r="AJ66" s="9">
        <v>78</v>
      </c>
      <c r="AK66" s="9">
        <v>7703731</v>
      </c>
      <c r="AL66" s="9">
        <v>78</v>
      </c>
      <c r="AM66" s="9">
        <v>7703731</v>
      </c>
      <c r="AN66" s="9">
        <f t="shared" si="2"/>
        <v>78</v>
      </c>
      <c r="AO66" s="9">
        <f t="shared" si="10"/>
        <v>7703731</v>
      </c>
      <c r="AP66" s="9">
        <f t="shared" si="13"/>
        <v>78</v>
      </c>
      <c r="AQ66" s="9">
        <f t="shared" si="12"/>
        <v>7703731</v>
      </c>
    </row>
    <row r="67" spans="1:43" ht="13.5" customHeight="1">
      <c r="A67" s="16" t="s">
        <v>56</v>
      </c>
      <c r="B67" s="9" t="s">
        <v>71</v>
      </c>
      <c r="C67" s="9" t="s">
        <v>71</v>
      </c>
      <c r="D67" s="9" t="s">
        <v>71</v>
      </c>
      <c r="E67" s="9" t="s">
        <v>71</v>
      </c>
      <c r="F67" s="9" t="s">
        <v>71</v>
      </c>
      <c r="G67" s="9" t="s">
        <v>71</v>
      </c>
      <c r="H67" s="9" t="s">
        <v>71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90</v>
      </c>
      <c r="Q67" s="9" t="s">
        <v>90</v>
      </c>
      <c r="R67" s="9" t="s">
        <v>71</v>
      </c>
      <c r="S67" s="9" t="s">
        <v>71</v>
      </c>
      <c r="T67" s="9" t="s">
        <v>71</v>
      </c>
      <c r="U67" s="9" t="s">
        <v>71</v>
      </c>
      <c r="V67" s="9" t="s">
        <v>71</v>
      </c>
      <c r="W67" s="9" t="s">
        <v>71</v>
      </c>
      <c r="X67" s="9"/>
      <c r="Y67" s="9"/>
      <c r="Z67" s="9">
        <v>22</v>
      </c>
      <c r="AA67" s="9">
        <v>1582659</v>
      </c>
      <c r="AB67" s="9">
        <f t="shared" si="17"/>
        <v>22</v>
      </c>
      <c r="AC67" s="9">
        <f t="shared" si="14"/>
        <v>1582659</v>
      </c>
      <c r="AD67" s="9">
        <f t="shared" si="18"/>
        <v>22</v>
      </c>
      <c r="AE67" s="9">
        <f t="shared" si="15"/>
        <v>1582659</v>
      </c>
      <c r="AF67" s="9">
        <f t="shared" si="8"/>
        <v>22</v>
      </c>
      <c r="AG67" s="9">
        <f t="shared" si="16"/>
        <v>1582659</v>
      </c>
      <c r="AH67" s="9">
        <v>22</v>
      </c>
      <c r="AI67" s="9">
        <v>1582659</v>
      </c>
      <c r="AJ67" s="9">
        <v>22</v>
      </c>
      <c r="AK67" s="9">
        <v>1582659</v>
      </c>
      <c r="AL67" s="9">
        <v>22</v>
      </c>
      <c r="AM67" s="9">
        <v>1582659</v>
      </c>
      <c r="AN67" s="9">
        <f t="shared" si="2"/>
        <v>22</v>
      </c>
      <c r="AO67" s="9">
        <f t="shared" si="10"/>
        <v>1582659</v>
      </c>
      <c r="AP67" s="9">
        <f t="shared" si="13"/>
        <v>22</v>
      </c>
      <c r="AQ67" s="9">
        <f t="shared" si="12"/>
        <v>1582659</v>
      </c>
    </row>
    <row r="68" spans="1:43" ht="13.5" customHeight="1">
      <c r="A68" s="16" t="s">
        <v>57</v>
      </c>
      <c r="B68" s="9" t="s">
        <v>71</v>
      </c>
      <c r="C68" s="9" t="s">
        <v>71</v>
      </c>
      <c r="D68" s="9" t="s">
        <v>71</v>
      </c>
      <c r="E68" s="9" t="s">
        <v>71</v>
      </c>
      <c r="F68" s="9" t="s">
        <v>71</v>
      </c>
      <c r="G68" s="9" t="s">
        <v>71</v>
      </c>
      <c r="H68" s="9" t="s">
        <v>71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90</v>
      </c>
      <c r="Q68" s="9" t="s">
        <v>90</v>
      </c>
      <c r="R68" s="9" t="s">
        <v>71</v>
      </c>
      <c r="S68" s="9" t="s">
        <v>71</v>
      </c>
      <c r="T68" s="9" t="s">
        <v>71</v>
      </c>
      <c r="U68" s="9" t="s">
        <v>71</v>
      </c>
      <c r="V68" s="9" t="s">
        <v>71</v>
      </c>
      <c r="W68" s="9" t="s">
        <v>71</v>
      </c>
      <c r="X68" s="9"/>
      <c r="Y68" s="9"/>
      <c r="Z68" s="9">
        <v>842</v>
      </c>
      <c r="AA68" s="9">
        <v>14290859</v>
      </c>
      <c r="AB68" s="9">
        <f t="shared" si="17"/>
        <v>842</v>
      </c>
      <c r="AC68" s="9">
        <f t="shared" si="14"/>
        <v>14290859</v>
      </c>
      <c r="AD68" s="9">
        <f t="shared" si="18"/>
        <v>842</v>
      </c>
      <c r="AE68" s="9">
        <f t="shared" si="15"/>
        <v>14290859</v>
      </c>
      <c r="AF68" s="9">
        <f t="shared" si="8"/>
        <v>842</v>
      </c>
      <c r="AG68" s="9">
        <f t="shared" si="16"/>
        <v>14290859</v>
      </c>
      <c r="AH68" s="9">
        <v>842</v>
      </c>
      <c r="AI68" s="9">
        <v>14290859</v>
      </c>
      <c r="AJ68" s="9">
        <v>842</v>
      </c>
      <c r="AK68" s="9">
        <v>14290859</v>
      </c>
      <c r="AL68" s="9">
        <v>842</v>
      </c>
      <c r="AM68" s="9">
        <v>14290859</v>
      </c>
      <c r="AN68" s="9">
        <f t="shared" si="2"/>
        <v>842</v>
      </c>
      <c r="AO68" s="9">
        <f t="shared" si="10"/>
        <v>14290859</v>
      </c>
      <c r="AP68" s="9">
        <f t="shared" si="13"/>
        <v>842</v>
      </c>
      <c r="AQ68" s="9">
        <f t="shared" si="12"/>
        <v>14290859</v>
      </c>
    </row>
    <row r="69" spans="1:43" ht="13.5" customHeight="1">
      <c r="A69" s="16" t="s">
        <v>58</v>
      </c>
      <c r="B69" s="9" t="s">
        <v>71</v>
      </c>
      <c r="C69" s="9" t="s">
        <v>71</v>
      </c>
      <c r="D69" s="9" t="s">
        <v>71</v>
      </c>
      <c r="E69" s="9" t="s">
        <v>71</v>
      </c>
      <c r="F69" s="9" t="s">
        <v>71</v>
      </c>
      <c r="G69" s="9" t="s">
        <v>71</v>
      </c>
      <c r="H69" s="9" t="s">
        <v>71</v>
      </c>
      <c r="I69" s="9" t="s">
        <v>71</v>
      </c>
      <c r="J69" s="9" t="s">
        <v>71</v>
      </c>
      <c r="K69" s="9" t="s">
        <v>71</v>
      </c>
      <c r="L69" s="9" t="s">
        <v>71</v>
      </c>
      <c r="M69" s="9" t="s">
        <v>71</v>
      </c>
      <c r="N69" s="9" t="s">
        <v>71</v>
      </c>
      <c r="O69" s="9" t="s">
        <v>71</v>
      </c>
      <c r="P69" s="9" t="s">
        <v>90</v>
      </c>
      <c r="Q69" s="9" t="s">
        <v>90</v>
      </c>
      <c r="R69" s="9" t="s">
        <v>71</v>
      </c>
      <c r="S69" s="9" t="s">
        <v>71</v>
      </c>
      <c r="T69" s="9" t="s">
        <v>71</v>
      </c>
      <c r="U69" s="9" t="s">
        <v>71</v>
      </c>
      <c r="V69" s="9" t="s">
        <v>71</v>
      </c>
      <c r="W69" s="9" t="s">
        <v>71</v>
      </c>
      <c r="X69" s="9"/>
      <c r="Y69" s="9"/>
      <c r="Z69" s="9">
        <v>1525</v>
      </c>
      <c r="AA69" s="9">
        <v>7874955</v>
      </c>
      <c r="AB69" s="9">
        <f t="shared" si="17"/>
        <v>1525</v>
      </c>
      <c r="AC69" s="9">
        <f t="shared" si="14"/>
        <v>7874955</v>
      </c>
      <c r="AD69" s="9">
        <f t="shared" si="18"/>
        <v>1525</v>
      </c>
      <c r="AE69" s="9">
        <f t="shared" si="15"/>
        <v>7874955</v>
      </c>
      <c r="AF69" s="9">
        <f t="shared" si="8"/>
        <v>1525</v>
      </c>
      <c r="AG69" s="9">
        <f t="shared" si="16"/>
        <v>7874955</v>
      </c>
      <c r="AH69" s="9">
        <v>1525</v>
      </c>
      <c r="AI69" s="9">
        <v>7874955</v>
      </c>
      <c r="AJ69" s="9">
        <v>1525</v>
      </c>
      <c r="AK69" s="9">
        <v>7874955</v>
      </c>
      <c r="AL69" s="9">
        <v>1525</v>
      </c>
      <c r="AM69" s="9">
        <v>7874955</v>
      </c>
      <c r="AN69" s="9">
        <f t="shared" si="2"/>
        <v>1525</v>
      </c>
      <c r="AO69" s="9">
        <f t="shared" si="10"/>
        <v>7874955</v>
      </c>
      <c r="AP69" s="9">
        <f t="shared" si="13"/>
        <v>1525</v>
      </c>
      <c r="AQ69" s="9">
        <f t="shared" si="12"/>
        <v>7874955</v>
      </c>
    </row>
    <row r="70" spans="1:43" ht="13.5" customHeight="1">
      <c r="A70" s="16" t="s">
        <v>59</v>
      </c>
      <c r="B70" s="9" t="s">
        <v>71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90</v>
      </c>
      <c r="Q70" s="9" t="s">
        <v>90</v>
      </c>
      <c r="R70" s="9" t="s">
        <v>71</v>
      </c>
      <c r="S70" s="9" t="s">
        <v>71</v>
      </c>
      <c r="T70" s="9" t="s">
        <v>71</v>
      </c>
      <c r="U70" s="9" t="s">
        <v>71</v>
      </c>
      <c r="V70" s="9" t="s">
        <v>71</v>
      </c>
      <c r="W70" s="9" t="s">
        <v>71</v>
      </c>
      <c r="X70" s="9"/>
      <c r="Y70" s="9"/>
      <c r="Z70" s="9">
        <v>276</v>
      </c>
      <c r="AA70" s="9">
        <v>1592606</v>
      </c>
      <c r="AB70" s="9">
        <f t="shared" si="17"/>
        <v>276</v>
      </c>
      <c r="AC70" s="9">
        <f t="shared" si="14"/>
        <v>1592606</v>
      </c>
      <c r="AD70" s="9">
        <f t="shared" si="18"/>
        <v>276</v>
      </c>
      <c r="AE70" s="9">
        <f t="shared" si="15"/>
        <v>1592606</v>
      </c>
      <c r="AF70" s="9">
        <f t="shared" si="8"/>
        <v>276</v>
      </c>
      <c r="AG70" s="9">
        <f t="shared" si="16"/>
        <v>1592606</v>
      </c>
      <c r="AH70" s="9">
        <v>276</v>
      </c>
      <c r="AI70" s="9">
        <v>1592606</v>
      </c>
      <c r="AJ70" s="9">
        <v>276</v>
      </c>
      <c r="AK70" s="9">
        <v>1592606</v>
      </c>
      <c r="AL70" s="9">
        <v>276</v>
      </c>
      <c r="AM70" s="9">
        <v>1592606</v>
      </c>
      <c r="AN70" s="9">
        <f t="shared" si="2"/>
        <v>276</v>
      </c>
      <c r="AO70" s="9">
        <f t="shared" si="10"/>
        <v>1592606</v>
      </c>
      <c r="AP70" s="9">
        <f t="shared" si="13"/>
        <v>276</v>
      </c>
      <c r="AQ70" s="9">
        <f t="shared" si="12"/>
        <v>1592606</v>
      </c>
    </row>
    <row r="71" spans="1:43" ht="13.5" customHeight="1">
      <c r="A71" s="16" t="s">
        <v>60</v>
      </c>
      <c r="B71" s="9" t="s">
        <v>71</v>
      </c>
      <c r="C71" s="9" t="s">
        <v>71</v>
      </c>
      <c r="D71" s="9" t="s">
        <v>71</v>
      </c>
      <c r="E71" s="9" t="s">
        <v>71</v>
      </c>
      <c r="F71" s="9" t="s">
        <v>71</v>
      </c>
      <c r="G71" s="9" t="s">
        <v>71</v>
      </c>
      <c r="H71" s="9" t="s">
        <v>71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90</v>
      </c>
      <c r="Q71" s="9" t="s">
        <v>90</v>
      </c>
      <c r="R71" s="9" t="s">
        <v>71</v>
      </c>
      <c r="S71" s="9" t="s">
        <v>71</v>
      </c>
      <c r="T71" s="9" t="s">
        <v>71</v>
      </c>
      <c r="U71" s="9" t="s">
        <v>71</v>
      </c>
      <c r="V71" s="9" t="s">
        <v>71</v>
      </c>
      <c r="W71" s="9" t="s">
        <v>71</v>
      </c>
      <c r="X71" s="9"/>
      <c r="Y71" s="9"/>
      <c r="Z71" s="9">
        <v>103</v>
      </c>
      <c r="AA71" s="9">
        <v>1453056</v>
      </c>
      <c r="AB71" s="9">
        <f t="shared" si="17"/>
        <v>103</v>
      </c>
      <c r="AC71" s="9">
        <f t="shared" si="14"/>
        <v>1453056</v>
      </c>
      <c r="AD71" s="9">
        <f t="shared" si="18"/>
        <v>103</v>
      </c>
      <c r="AE71" s="9">
        <f t="shared" si="15"/>
        <v>1453056</v>
      </c>
      <c r="AF71" s="9">
        <f t="shared" si="8"/>
        <v>103</v>
      </c>
      <c r="AG71" s="9">
        <f t="shared" si="16"/>
        <v>1453056</v>
      </c>
      <c r="AH71" s="9">
        <v>103</v>
      </c>
      <c r="AI71" s="9">
        <v>1453056</v>
      </c>
      <c r="AJ71" s="9">
        <v>103</v>
      </c>
      <c r="AK71" s="9">
        <v>1453056</v>
      </c>
      <c r="AL71" s="9">
        <v>103</v>
      </c>
      <c r="AM71" s="9">
        <v>1453056</v>
      </c>
      <c r="AN71" s="9">
        <f aca="true" t="shared" si="19" ref="AN71:AN81">SUM(AL71,V71)</f>
        <v>103</v>
      </c>
      <c r="AO71" s="9">
        <f t="shared" si="10"/>
        <v>1453056</v>
      </c>
      <c r="AP71" s="9">
        <f t="shared" si="13"/>
        <v>103</v>
      </c>
      <c r="AQ71" s="9">
        <f t="shared" si="12"/>
        <v>1453056</v>
      </c>
    </row>
    <row r="72" spans="1:43" ht="13.5" customHeight="1">
      <c r="A72" s="16" t="s">
        <v>61</v>
      </c>
      <c r="B72" s="9" t="s">
        <v>71</v>
      </c>
      <c r="C72" s="9" t="s">
        <v>71</v>
      </c>
      <c r="D72" s="9" t="s">
        <v>71</v>
      </c>
      <c r="E72" s="9" t="s">
        <v>71</v>
      </c>
      <c r="F72" s="9" t="s">
        <v>71</v>
      </c>
      <c r="G72" s="9" t="s">
        <v>71</v>
      </c>
      <c r="H72" s="9" t="s">
        <v>71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90</v>
      </c>
      <c r="Q72" s="9" t="s">
        <v>90</v>
      </c>
      <c r="R72" s="9" t="s">
        <v>71</v>
      </c>
      <c r="S72" s="9" t="s">
        <v>71</v>
      </c>
      <c r="T72" s="9" t="s">
        <v>71</v>
      </c>
      <c r="U72" s="9" t="s">
        <v>71</v>
      </c>
      <c r="V72" s="9" t="s">
        <v>71</v>
      </c>
      <c r="W72" s="9" t="s">
        <v>71</v>
      </c>
      <c r="X72" s="9"/>
      <c r="Y72" s="9"/>
      <c r="Z72" s="9">
        <v>110</v>
      </c>
      <c r="AA72" s="9">
        <v>2392807</v>
      </c>
      <c r="AB72" s="9">
        <f t="shared" si="17"/>
        <v>110</v>
      </c>
      <c r="AC72" s="9">
        <f t="shared" si="14"/>
        <v>2392807</v>
      </c>
      <c r="AD72" s="9">
        <f t="shared" si="18"/>
        <v>110</v>
      </c>
      <c r="AE72" s="9">
        <f t="shared" si="15"/>
        <v>2392807</v>
      </c>
      <c r="AF72" s="9">
        <f t="shared" si="8"/>
        <v>110</v>
      </c>
      <c r="AG72" s="9">
        <f t="shared" si="16"/>
        <v>2392807</v>
      </c>
      <c r="AH72" s="9">
        <v>110</v>
      </c>
      <c r="AI72" s="9">
        <v>2392807</v>
      </c>
      <c r="AJ72" s="9">
        <v>110</v>
      </c>
      <c r="AK72" s="9">
        <v>2392807</v>
      </c>
      <c r="AL72" s="9">
        <v>110</v>
      </c>
      <c r="AM72" s="9">
        <v>2392807</v>
      </c>
      <c r="AN72" s="9">
        <f t="shared" si="19"/>
        <v>110</v>
      </c>
      <c r="AO72" s="9">
        <f aca="true" t="shared" si="20" ref="AO72:AO81">SUM(AM72,W72)</f>
        <v>2392807</v>
      </c>
      <c r="AP72" s="9">
        <f t="shared" si="13"/>
        <v>110</v>
      </c>
      <c r="AQ72" s="9">
        <f t="shared" si="12"/>
        <v>2392807</v>
      </c>
    </row>
    <row r="73" spans="1:43" ht="13.5" customHeight="1">
      <c r="A73" s="16" t="s">
        <v>62</v>
      </c>
      <c r="B73" s="9" t="s">
        <v>71</v>
      </c>
      <c r="C73" s="9" t="s">
        <v>71</v>
      </c>
      <c r="D73" s="9" t="s">
        <v>71</v>
      </c>
      <c r="E73" s="9" t="s">
        <v>71</v>
      </c>
      <c r="F73" s="9" t="s">
        <v>71</v>
      </c>
      <c r="G73" s="9" t="s">
        <v>71</v>
      </c>
      <c r="H73" s="9" t="s">
        <v>71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90</v>
      </c>
      <c r="Q73" s="9" t="s">
        <v>90</v>
      </c>
      <c r="R73" s="9" t="s">
        <v>71</v>
      </c>
      <c r="S73" s="9" t="s">
        <v>71</v>
      </c>
      <c r="T73" s="9" t="s">
        <v>71</v>
      </c>
      <c r="U73" s="9" t="s">
        <v>71</v>
      </c>
      <c r="V73" s="9" t="s">
        <v>71</v>
      </c>
      <c r="W73" s="9" t="s">
        <v>71</v>
      </c>
      <c r="X73" s="9"/>
      <c r="Y73" s="9"/>
      <c r="Z73" s="9">
        <v>102</v>
      </c>
      <c r="AA73" s="9">
        <v>449938</v>
      </c>
      <c r="AB73" s="9">
        <f t="shared" si="17"/>
        <v>102</v>
      </c>
      <c r="AC73" s="9">
        <f t="shared" si="14"/>
        <v>449938</v>
      </c>
      <c r="AD73" s="9">
        <f t="shared" si="18"/>
        <v>102</v>
      </c>
      <c r="AE73" s="9">
        <f t="shared" si="15"/>
        <v>449938</v>
      </c>
      <c r="AF73" s="9">
        <f t="shared" si="8"/>
        <v>102</v>
      </c>
      <c r="AG73" s="9">
        <f t="shared" si="16"/>
        <v>449938</v>
      </c>
      <c r="AH73" s="9">
        <v>102</v>
      </c>
      <c r="AI73" s="9">
        <v>449938</v>
      </c>
      <c r="AJ73" s="9">
        <v>102</v>
      </c>
      <c r="AK73" s="9">
        <v>449938</v>
      </c>
      <c r="AL73" s="9">
        <v>102</v>
      </c>
      <c r="AM73" s="9">
        <v>449938</v>
      </c>
      <c r="AN73" s="9">
        <f t="shared" si="19"/>
        <v>102</v>
      </c>
      <c r="AO73" s="9">
        <f t="shared" si="20"/>
        <v>449938</v>
      </c>
      <c r="AP73" s="9">
        <f t="shared" si="13"/>
        <v>102</v>
      </c>
      <c r="AQ73" s="9">
        <f t="shared" si="12"/>
        <v>449938</v>
      </c>
    </row>
    <row r="74" spans="1:43" ht="13.5" customHeight="1">
      <c r="A74" s="16" t="s">
        <v>63</v>
      </c>
      <c r="B74" s="9" t="s">
        <v>71</v>
      </c>
      <c r="C74" s="9" t="s">
        <v>71</v>
      </c>
      <c r="D74" s="9" t="s">
        <v>71</v>
      </c>
      <c r="E74" s="9" t="s">
        <v>71</v>
      </c>
      <c r="F74" s="9" t="s">
        <v>71</v>
      </c>
      <c r="G74" s="9" t="s">
        <v>71</v>
      </c>
      <c r="H74" s="9" t="s">
        <v>71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90</v>
      </c>
      <c r="Q74" s="9" t="s">
        <v>90</v>
      </c>
      <c r="R74" s="9" t="s">
        <v>71</v>
      </c>
      <c r="S74" s="9" t="s">
        <v>71</v>
      </c>
      <c r="T74" s="9" t="s">
        <v>71</v>
      </c>
      <c r="U74" s="9" t="s">
        <v>71</v>
      </c>
      <c r="V74" s="9" t="s">
        <v>71</v>
      </c>
      <c r="W74" s="9" t="s">
        <v>71</v>
      </c>
      <c r="X74" s="9"/>
      <c r="Y74" s="9"/>
      <c r="Z74" s="9">
        <v>2026</v>
      </c>
      <c r="AA74" s="9">
        <v>15216053</v>
      </c>
      <c r="AB74" s="9">
        <f t="shared" si="17"/>
        <v>2026</v>
      </c>
      <c r="AC74" s="9">
        <f t="shared" si="14"/>
        <v>15216053</v>
      </c>
      <c r="AD74" s="9">
        <f t="shared" si="18"/>
        <v>2026</v>
      </c>
      <c r="AE74" s="9">
        <f t="shared" si="15"/>
        <v>15216053</v>
      </c>
      <c r="AF74" s="9">
        <f t="shared" si="8"/>
        <v>2026</v>
      </c>
      <c r="AG74" s="9">
        <f t="shared" si="16"/>
        <v>15216053</v>
      </c>
      <c r="AH74" s="9">
        <v>2026</v>
      </c>
      <c r="AI74" s="9">
        <v>15216053</v>
      </c>
      <c r="AJ74" s="9">
        <v>2026</v>
      </c>
      <c r="AK74" s="9">
        <v>15216053</v>
      </c>
      <c r="AL74" s="9">
        <v>2026</v>
      </c>
      <c r="AM74" s="9">
        <v>15216053</v>
      </c>
      <c r="AN74" s="9">
        <f t="shared" si="19"/>
        <v>2026</v>
      </c>
      <c r="AO74" s="9">
        <f t="shared" si="20"/>
        <v>15216053</v>
      </c>
      <c r="AP74" s="9">
        <f t="shared" si="13"/>
        <v>2026</v>
      </c>
      <c r="AQ74" s="9">
        <f t="shared" si="12"/>
        <v>15216053</v>
      </c>
    </row>
    <row r="75" spans="1:43" ht="13.5" customHeight="1">
      <c r="A75" s="16" t="s">
        <v>64</v>
      </c>
      <c r="B75" s="9" t="s">
        <v>71</v>
      </c>
      <c r="C75" s="9" t="s">
        <v>71</v>
      </c>
      <c r="D75" s="9" t="s">
        <v>71</v>
      </c>
      <c r="E75" s="9" t="s">
        <v>71</v>
      </c>
      <c r="F75" s="9" t="s">
        <v>71</v>
      </c>
      <c r="G75" s="9" t="s">
        <v>71</v>
      </c>
      <c r="H75" s="9" t="s">
        <v>71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90</v>
      </c>
      <c r="Q75" s="9" t="s">
        <v>90</v>
      </c>
      <c r="R75" s="9" t="s">
        <v>71</v>
      </c>
      <c r="S75" s="9" t="s">
        <v>71</v>
      </c>
      <c r="T75" s="9" t="s">
        <v>71</v>
      </c>
      <c r="U75" s="9" t="s">
        <v>71</v>
      </c>
      <c r="V75" s="9" t="s">
        <v>71</v>
      </c>
      <c r="W75" s="9" t="s">
        <v>71</v>
      </c>
      <c r="X75" s="9"/>
      <c r="Y75" s="9"/>
      <c r="Z75" s="9">
        <v>10</v>
      </c>
      <c r="AA75" s="9">
        <v>11279</v>
      </c>
      <c r="AB75" s="9">
        <f t="shared" si="17"/>
        <v>10</v>
      </c>
      <c r="AC75" s="9">
        <f t="shared" si="14"/>
        <v>11279</v>
      </c>
      <c r="AD75" s="9">
        <f t="shared" si="18"/>
        <v>10</v>
      </c>
      <c r="AE75" s="9">
        <f t="shared" si="15"/>
        <v>11279</v>
      </c>
      <c r="AF75" s="9">
        <f t="shared" si="8"/>
        <v>10</v>
      </c>
      <c r="AG75" s="9">
        <f t="shared" si="16"/>
        <v>11279</v>
      </c>
      <c r="AH75" s="9">
        <v>10</v>
      </c>
      <c r="AI75" s="9">
        <v>11279</v>
      </c>
      <c r="AJ75" s="9">
        <v>10</v>
      </c>
      <c r="AK75" s="9">
        <v>11279</v>
      </c>
      <c r="AL75" s="9">
        <v>10</v>
      </c>
      <c r="AM75" s="9">
        <v>11279</v>
      </c>
      <c r="AN75" s="9">
        <f t="shared" si="19"/>
        <v>10</v>
      </c>
      <c r="AO75" s="9">
        <f t="shared" si="20"/>
        <v>11279</v>
      </c>
      <c r="AP75" s="9">
        <f t="shared" si="13"/>
        <v>10</v>
      </c>
      <c r="AQ75" s="9">
        <f t="shared" si="12"/>
        <v>11279</v>
      </c>
    </row>
    <row r="76" spans="1:43" ht="13.5" customHeight="1">
      <c r="A76" s="16" t="s">
        <v>65</v>
      </c>
      <c r="B76" s="9" t="s">
        <v>71</v>
      </c>
      <c r="C76" s="9" t="s">
        <v>71</v>
      </c>
      <c r="D76" s="9" t="s">
        <v>71</v>
      </c>
      <c r="E76" s="9" t="s">
        <v>71</v>
      </c>
      <c r="F76" s="9" t="s">
        <v>71</v>
      </c>
      <c r="G76" s="9" t="s">
        <v>71</v>
      </c>
      <c r="H76" s="9" t="s">
        <v>71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90</v>
      </c>
      <c r="Q76" s="9" t="s">
        <v>90</v>
      </c>
      <c r="R76" s="9" t="s">
        <v>71</v>
      </c>
      <c r="S76" s="9" t="s">
        <v>71</v>
      </c>
      <c r="T76" s="9" t="s">
        <v>71</v>
      </c>
      <c r="U76" s="9" t="s">
        <v>71</v>
      </c>
      <c r="V76" s="9" t="s">
        <v>71</v>
      </c>
      <c r="W76" s="9" t="s">
        <v>71</v>
      </c>
      <c r="X76" s="9"/>
      <c r="Y76" s="9"/>
      <c r="Z76" s="9">
        <v>7</v>
      </c>
      <c r="AA76" s="9">
        <v>278499</v>
      </c>
      <c r="AB76" s="9">
        <f aca="true" t="shared" si="21" ref="AB76:AB81">SUM(Z76,P76)</f>
        <v>7</v>
      </c>
      <c r="AC76" s="9">
        <f t="shared" si="14"/>
        <v>278499</v>
      </c>
      <c r="AD76" s="9">
        <f aca="true" t="shared" si="22" ref="AD76:AD81">SUM(AB76,R76)</f>
        <v>7</v>
      </c>
      <c r="AE76" s="9">
        <f t="shared" si="15"/>
        <v>278499</v>
      </c>
      <c r="AF76" s="9">
        <f aca="true" t="shared" si="23" ref="AF76:AF81">SUM(AD76,T76)</f>
        <v>7</v>
      </c>
      <c r="AG76" s="9">
        <f t="shared" si="16"/>
        <v>278499</v>
      </c>
      <c r="AH76" s="9">
        <v>7</v>
      </c>
      <c r="AI76" s="9">
        <v>278499</v>
      </c>
      <c r="AJ76" s="9">
        <v>7</v>
      </c>
      <c r="AK76" s="9">
        <v>278499</v>
      </c>
      <c r="AL76" s="9">
        <v>7</v>
      </c>
      <c r="AM76" s="9">
        <v>278499</v>
      </c>
      <c r="AN76" s="9">
        <f t="shared" si="19"/>
        <v>7</v>
      </c>
      <c r="AO76" s="9">
        <f t="shared" si="20"/>
        <v>278499</v>
      </c>
      <c r="AP76" s="9">
        <f t="shared" si="13"/>
        <v>7</v>
      </c>
      <c r="AQ76" s="9">
        <f aca="true" t="shared" si="24" ref="AQ76:AQ81">SUM(AO76,Y76)</f>
        <v>278499</v>
      </c>
    </row>
    <row r="77" spans="1:43" ht="13.5" customHeight="1">
      <c r="A77" s="16" t="s">
        <v>66</v>
      </c>
      <c r="B77" s="9" t="s">
        <v>71</v>
      </c>
      <c r="C77" s="9" t="s">
        <v>71</v>
      </c>
      <c r="D77" s="9" t="s">
        <v>71</v>
      </c>
      <c r="E77" s="9" t="s">
        <v>71</v>
      </c>
      <c r="F77" s="9" t="s">
        <v>71</v>
      </c>
      <c r="G77" s="9" t="s">
        <v>71</v>
      </c>
      <c r="H77" s="9" t="s">
        <v>71</v>
      </c>
      <c r="I77" s="9" t="s">
        <v>71</v>
      </c>
      <c r="J77" s="9" t="s">
        <v>71</v>
      </c>
      <c r="K77" s="9" t="s">
        <v>71</v>
      </c>
      <c r="L77" s="9" t="s">
        <v>71</v>
      </c>
      <c r="M77" s="9" t="s">
        <v>71</v>
      </c>
      <c r="N77" s="9" t="s">
        <v>71</v>
      </c>
      <c r="O77" s="9" t="s">
        <v>71</v>
      </c>
      <c r="P77" s="9" t="s">
        <v>90</v>
      </c>
      <c r="Q77" s="9" t="s">
        <v>90</v>
      </c>
      <c r="R77" s="9" t="s">
        <v>71</v>
      </c>
      <c r="S77" s="9" t="s">
        <v>71</v>
      </c>
      <c r="T77" s="9" t="s">
        <v>71</v>
      </c>
      <c r="U77" s="9" t="s">
        <v>71</v>
      </c>
      <c r="V77" s="9" t="s">
        <v>71</v>
      </c>
      <c r="W77" s="9" t="s">
        <v>71</v>
      </c>
      <c r="X77" s="9"/>
      <c r="Y77" s="9"/>
      <c r="Z77" s="9">
        <v>15</v>
      </c>
      <c r="AA77" s="9">
        <v>73203</v>
      </c>
      <c r="AB77" s="9">
        <f t="shared" si="21"/>
        <v>15</v>
      </c>
      <c r="AC77" s="9">
        <f t="shared" si="14"/>
        <v>73203</v>
      </c>
      <c r="AD77" s="9">
        <f t="shared" si="22"/>
        <v>15</v>
      </c>
      <c r="AE77" s="9">
        <f t="shared" si="15"/>
        <v>73203</v>
      </c>
      <c r="AF77" s="9">
        <f t="shared" si="23"/>
        <v>15</v>
      </c>
      <c r="AG77" s="9">
        <f t="shared" si="16"/>
        <v>73203</v>
      </c>
      <c r="AH77" s="9">
        <v>15</v>
      </c>
      <c r="AI77" s="9">
        <v>73203</v>
      </c>
      <c r="AJ77" s="9">
        <v>15</v>
      </c>
      <c r="AK77" s="9">
        <v>73203</v>
      </c>
      <c r="AL77" s="9">
        <v>15</v>
      </c>
      <c r="AM77" s="9">
        <v>73203</v>
      </c>
      <c r="AN77" s="9">
        <f t="shared" si="19"/>
        <v>15</v>
      </c>
      <c r="AO77" s="9">
        <f t="shared" si="20"/>
        <v>73203</v>
      </c>
      <c r="AP77" s="9">
        <f t="shared" si="13"/>
        <v>15</v>
      </c>
      <c r="AQ77" s="9">
        <f t="shared" si="24"/>
        <v>73203</v>
      </c>
    </row>
    <row r="78" spans="1:43" ht="13.5" customHeight="1">
      <c r="A78" s="16" t="s">
        <v>67</v>
      </c>
      <c r="B78" s="9" t="s">
        <v>71</v>
      </c>
      <c r="C78" s="9" t="s">
        <v>71</v>
      </c>
      <c r="D78" s="9" t="s">
        <v>71</v>
      </c>
      <c r="E78" s="9" t="s">
        <v>71</v>
      </c>
      <c r="F78" s="9" t="s">
        <v>71</v>
      </c>
      <c r="G78" s="9" t="s">
        <v>71</v>
      </c>
      <c r="H78" s="9" t="s">
        <v>71</v>
      </c>
      <c r="I78" s="9" t="s">
        <v>71</v>
      </c>
      <c r="J78" s="9" t="s">
        <v>71</v>
      </c>
      <c r="K78" s="9" t="s">
        <v>71</v>
      </c>
      <c r="L78" s="9" t="s">
        <v>71</v>
      </c>
      <c r="M78" s="9" t="s">
        <v>71</v>
      </c>
      <c r="N78" s="9" t="s">
        <v>71</v>
      </c>
      <c r="O78" s="9" t="s">
        <v>71</v>
      </c>
      <c r="P78" s="9" t="s">
        <v>90</v>
      </c>
      <c r="Q78" s="9" t="s">
        <v>90</v>
      </c>
      <c r="R78" s="9" t="s">
        <v>71</v>
      </c>
      <c r="S78" s="9" t="s">
        <v>71</v>
      </c>
      <c r="T78" s="9" t="s">
        <v>71</v>
      </c>
      <c r="U78" s="9" t="s">
        <v>71</v>
      </c>
      <c r="V78" s="9" t="s">
        <v>71</v>
      </c>
      <c r="W78" s="9" t="s">
        <v>71</v>
      </c>
      <c r="X78" s="9"/>
      <c r="Y78" s="9"/>
      <c r="Z78" s="9">
        <v>1</v>
      </c>
      <c r="AA78" s="9">
        <v>5047</v>
      </c>
      <c r="AB78" s="9">
        <f t="shared" si="21"/>
        <v>1</v>
      </c>
      <c r="AC78" s="9">
        <f t="shared" si="14"/>
        <v>5047</v>
      </c>
      <c r="AD78" s="9">
        <f t="shared" si="22"/>
        <v>1</v>
      </c>
      <c r="AE78" s="9">
        <f t="shared" si="15"/>
        <v>5047</v>
      </c>
      <c r="AF78" s="9">
        <f t="shared" si="23"/>
        <v>1</v>
      </c>
      <c r="AG78" s="9">
        <f t="shared" si="16"/>
        <v>5047</v>
      </c>
      <c r="AH78" s="9">
        <v>1</v>
      </c>
      <c r="AI78" s="9">
        <v>5047</v>
      </c>
      <c r="AJ78" s="9">
        <v>1</v>
      </c>
      <c r="AK78" s="9">
        <v>5047</v>
      </c>
      <c r="AL78" s="9">
        <v>1</v>
      </c>
      <c r="AM78" s="9">
        <v>5047</v>
      </c>
      <c r="AN78" s="9">
        <f t="shared" si="19"/>
        <v>1</v>
      </c>
      <c r="AO78" s="9">
        <f t="shared" si="20"/>
        <v>5047</v>
      </c>
      <c r="AP78" s="9">
        <f t="shared" si="13"/>
        <v>1</v>
      </c>
      <c r="AQ78" s="9">
        <f t="shared" si="24"/>
        <v>5047</v>
      </c>
    </row>
    <row r="79" spans="1:43" ht="13.5" customHeight="1">
      <c r="A79" s="16" t="s">
        <v>68</v>
      </c>
      <c r="B79" s="9" t="s">
        <v>71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90</v>
      </c>
      <c r="Q79" s="9" t="s">
        <v>90</v>
      </c>
      <c r="R79" s="9" t="s">
        <v>71</v>
      </c>
      <c r="S79" s="9" t="s">
        <v>71</v>
      </c>
      <c r="T79" s="9" t="s">
        <v>71</v>
      </c>
      <c r="U79" s="9" t="s">
        <v>71</v>
      </c>
      <c r="V79" s="9" t="s">
        <v>71</v>
      </c>
      <c r="W79" s="9" t="s">
        <v>71</v>
      </c>
      <c r="X79" s="9"/>
      <c r="Y79" s="9"/>
      <c r="Z79" s="9">
        <v>30</v>
      </c>
      <c r="AA79" s="9">
        <v>46072</v>
      </c>
      <c r="AB79" s="9">
        <f t="shared" si="21"/>
        <v>30</v>
      </c>
      <c r="AC79" s="9">
        <f t="shared" si="14"/>
        <v>46072</v>
      </c>
      <c r="AD79" s="9">
        <f t="shared" si="22"/>
        <v>30</v>
      </c>
      <c r="AE79" s="9">
        <f t="shared" si="15"/>
        <v>46072</v>
      </c>
      <c r="AF79" s="9">
        <f t="shared" si="23"/>
        <v>30</v>
      </c>
      <c r="AG79" s="9">
        <f t="shared" si="16"/>
        <v>46072</v>
      </c>
      <c r="AH79" s="9">
        <v>30</v>
      </c>
      <c r="AI79" s="9">
        <v>46072</v>
      </c>
      <c r="AJ79" s="9">
        <v>30</v>
      </c>
      <c r="AK79" s="9">
        <v>46072</v>
      </c>
      <c r="AL79" s="9">
        <v>30</v>
      </c>
      <c r="AM79" s="9">
        <v>46072</v>
      </c>
      <c r="AN79" s="9">
        <f t="shared" si="19"/>
        <v>30</v>
      </c>
      <c r="AO79" s="9">
        <f t="shared" si="20"/>
        <v>46072</v>
      </c>
      <c r="AP79" s="9">
        <f t="shared" si="13"/>
        <v>30</v>
      </c>
      <c r="AQ79" s="9">
        <f t="shared" si="24"/>
        <v>46072</v>
      </c>
    </row>
    <row r="80" spans="1:43" ht="13.5" customHeight="1">
      <c r="A80" s="16" t="s">
        <v>69</v>
      </c>
      <c r="B80" s="9" t="s">
        <v>71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90</v>
      </c>
      <c r="Q80" s="9" t="s">
        <v>90</v>
      </c>
      <c r="R80" s="9" t="s">
        <v>71</v>
      </c>
      <c r="S80" s="9" t="s">
        <v>71</v>
      </c>
      <c r="T80" s="9" t="s">
        <v>71</v>
      </c>
      <c r="U80" s="9" t="s">
        <v>71</v>
      </c>
      <c r="V80" s="9" t="s">
        <v>71</v>
      </c>
      <c r="W80" s="9" t="s">
        <v>71</v>
      </c>
      <c r="X80" s="9"/>
      <c r="Y80" s="9"/>
      <c r="Z80" s="9">
        <v>2329</v>
      </c>
      <c r="AA80" s="9">
        <v>2478383</v>
      </c>
      <c r="AB80" s="9">
        <f t="shared" si="21"/>
        <v>2329</v>
      </c>
      <c r="AC80" s="9">
        <f t="shared" si="14"/>
        <v>2478383</v>
      </c>
      <c r="AD80" s="9">
        <f t="shared" si="22"/>
        <v>2329</v>
      </c>
      <c r="AE80" s="9">
        <f t="shared" si="15"/>
        <v>2478383</v>
      </c>
      <c r="AF80" s="9">
        <f t="shared" si="23"/>
        <v>2329</v>
      </c>
      <c r="AG80" s="9">
        <f t="shared" si="16"/>
        <v>2478383</v>
      </c>
      <c r="AH80" s="9">
        <v>2329</v>
      </c>
      <c r="AI80" s="9">
        <v>2478383</v>
      </c>
      <c r="AJ80" s="9">
        <v>2329</v>
      </c>
      <c r="AK80" s="9">
        <v>2478383</v>
      </c>
      <c r="AL80" s="9">
        <v>2329</v>
      </c>
      <c r="AM80" s="9">
        <v>2478383</v>
      </c>
      <c r="AN80" s="9">
        <f t="shared" si="19"/>
        <v>2329</v>
      </c>
      <c r="AO80" s="9">
        <f t="shared" si="20"/>
        <v>2478383</v>
      </c>
      <c r="AP80" s="9">
        <f t="shared" si="13"/>
        <v>2329</v>
      </c>
      <c r="AQ80" s="9">
        <f t="shared" si="24"/>
        <v>2478383</v>
      </c>
    </row>
    <row r="81" spans="1:43" ht="13.5" customHeight="1">
      <c r="A81" s="16" t="s">
        <v>70</v>
      </c>
      <c r="B81" s="9" t="s">
        <v>71</v>
      </c>
      <c r="C81" s="9" t="s">
        <v>71</v>
      </c>
      <c r="D81" s="9" t="s">
        <v>71</v>
      </c>
      <c r="E81" s="9" t="s">
        <v>71</v>
      </c>
      <c r="F81" s="9" t="s">
        <v>71</v>
      </c>
      <c r="G81" s="9" t="s">
        <v>71</v>
      </c>
      <c r="H81" s="9" t="s">
        <v>71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90</v>
      </c>
      <c r="Q81" s="9" t="s">
        <v>90</v>
      </c>
      <c r="R81" s="9" t="s">
        <v>71</v>
      </c>
      <c r="S81" s="9" t="s">
        <v>71</v>
      </c>
      <c r="T81" s="9" t="s">
        <v>71</v>
      </c>
      <c r="U81" s="9" t="s">
        <v>71</v>
      </c>
      <c r="V81" s="9" t="s">
        <v>71</v>
      </c>
      <c r="W81" s="9" t="s">
        <v>71</v>
      </c>
      <c r="X81" s="9"/>
      <c r="Y81" s="9"/>
      <c r="Z81" s="9">
        <v>5200</v>
      </c>
      <c r="AA81" s="9">
        <v>5409181</v>
      </c>
      <c r="AB81" s="9">
        <f t="shared" si="21"/>
        <v>5200</v>
      </c>
      <c r="AC81" s="9">
        <f t="shared" si="14"/>
        <v>5409181</v>
      </c>
      <c r="AD81" s="9">
        <f t="shared" si="22"/>
        <v>5200</v>
      </c>
      <c r="AE81" s="9">
        <f t="shared" si="15"/>
        <v>5409181</v>
      </c>
      <c r="AF81" s="9">
        <f t="shared" si="23"/>
        <v>5200</v>
      </c>
      <c r="AG81" s="9">
        <f t="shared" si="16"/>
        <v>5409181</v>
      </c>
      <c r="AH81" s="9">
        <v>5200</v>
      </c>
      <c r="AI81" s="9">
        <v>5409181</v>
      </c>
      <c r="AJ81" s="9">
        <v>5200</v>
      </c>
      <c r="AK81" s="9">
        <v>5409181</v>
      </c>
      <c r="AL81" s="9">
        <v>5200</v>
      </c>
      <c r="AM81" s="9">
        <v>5409181</v>
      </c>
      <c r="AN81" s="9">
        <f t="shared" si="19"/>
        <v>5200</v>
      </c>
      <c r="AO81" s="9">
        <f t="shared" si="20"/>
        <v>5409181</v>
      </c>
      <c r="AP81" s="9">
        <f t="shared" si="13"/>
        <v>5200</v>
      </c>
      <c r="AQ81" s="9">
        <f t="shared" si="24"/>
        <v>5409181</v>
      </c>
    </row>
    <row r="82" spans="1:43" ht="13.5" customHeight="1">
      <c r="A82" s="16" t="s">
        <v>93</v>
      </c>
      <c r="B82" s="9" t="s">
        <v>72</v>
      </c>
      <c r="C82" s="9">
        <v>5050005</v>
      </c>
      <c r="D82" s="9" t="s">
        <v>72</v>
      </c>
      <c r="E82" s="9">
        <v>4424183</v>
      </c>
      <c r="F82" s="9" t="s">
        <v>72</v>
      </c>
      <c r="G82" s="9">
        <v>5925810</v>
      </c>
      <c r="H82" s="9" t="s">
        <v>72</v>
      </c>
      <c r="I82" s="9">
        <f>SUM(I6:I81)</f>
        <v>4764209</v>
      </c>
      <c r="J82" s="9" t="s">
        <v>72</v>
      </c>
      <c r="K82" s="9">
        <f aca="true" t="shared" si="25" ref="K82:U82">SUM(K6:K81)</f>
        <v>4719559</v>
      </c>
      <c r="L82" s="9">
        <f t="shared" si="25"/>
        <v>287</v>
      </c>
      <c r="M82" s="9">
        <f t="shared" si="25"/>
        <v>4208796</v>
      </c>
      <c r="N82" s="9">
        <f t="shared" si="25"/>
        <v>539</v>
      </c>
      <c r="O82" s="9">
        <f t="shared" si="25"/>
        <v>12828161</v>
      </c>
      <c r="P82" s="9">
        <f t="shared" si="25"/>
        <v>466</v>
      </c>
      <c r="Q82" s="9">
        <f t="shared" si="25"/>
        <v>7183886</v>
      </c>
      <c r="R82" s="9">
        <f t="shared" si="25"/>
        <v>501</v>
      </c>
      <c r="S82" s="9">
        <f t="shared" si="25"/>
        <v>4837063</v>
      </c>
      <c r="T82" s="9">
        <f t="shared" si="25"/>
        <v>461</v>
      </c>
      <c r="U82" s="9">
        <f t="shared" si="25"/>
        <v>4710500</v>
      </c>
      <c r="V82" s="9">
        <f>SUM(V6:V81)</f>
        <v>425</v>
      </c>
      <c r="W82" s="9">
        <f>SUM(W6:W81)</f>
        <v>4615125</v>
      </c>
      <c r="X82" s="9">
        <f>SUM(X6:X81)</f>
        <v>580</v>
      </c>
      <c r="Y82" s="9">
        <f>SUM(Y6:Y81)</f>
        <v>5197127</v>
      </c>
      <c r="Z82" s="9" t="s">
        <v>72</v>
      </c>
      <c r="AA82" s="9">
        <f>SUM(AA6:AA81)</f>
        <v>381326092</v>
      </c>
      <c r="AB82" s="9">
        <f>SUM(AB6:AB81)</f>
        <v>169645</v>
      </c>
      <c r="AC82" s="9">
        <f>SUM(AA82,Q82)</f>
        <v>388509978</v>
      </c>
      <c r="AD82" s="9">
        <f>SUM(AD6:AD81)</f>
        <v>170146</v>
      </c>
      <c r="AE82" s="9">
        <f>SUM(AC82,S82)</f>
        <v>393347041</v>
      </c>
      <c r="AF82" s="9">
        <f>SUM(AF6:AF81)</f>
        <v>170607</v>
      </c>
      <c r="AG82" s="9">
        <f>SUM(AE82,U82)</f>
        <v>398057541</v>
      </c>
      <c r="AH82" s="9">
        <v>171153</v>
      </c>
      <c r="AI82" s="9">
        <v>403096577</v>
      </c>
      <c r="AJ82" s="9">
        <v>171614</v>
      </c>
      <c r="AK82" s="9">
        <v>407807077</v>
      </c>
      <c r="AL82" s="9">
        <v>171614</v>
      </c>
      <c r="AM82" s="9">
        <v>407807077</v>
      </c>
      <c r="AN82" s="9">
        <f>SUM(AN6:AN81)</f>
        <v>172039</v>
      </c>
      <c r="AO82" s="9">
        <f>SUM(AO6:AO81)</f>
        <v>412422202</v>
      </c>
      <c r="AP82" s="9">
        <f>SUM(AP6:AP81)</f>
        <v>172619</v>
      </c>
      <c r="AQ82" s="9">
        <f>SUM(AQ6:AQ81)</f>
        <v>417619329</v>
      </c>
    </row>
    <row r="83" spans="1:33" ht="12.75" customHeight="1">
      <c r="A83" s="5" t="s">
        <v>91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ht="12.75" customHeight="1">
      <c r="A84" s="7" t="s">
        <v>106</v>
      </c>
    </row>
    <row r="85" ht="12.75" customHeight="1">
      <c r="A85" s="26" t="s">
        <v>107</v>
      </c>
    </row>
    <row r="86" ht="12">
      <c r="A86" s="2" t="s">
        <v>108</v>
      </c>
    </row>
  </sheetData>
  <sheetProtection/>
  <mergeCells count="38">
    <mergeCell ref="AP4:AQ4"/>
    <mergeCell ref="AP10:AP11"/>
    <mergeCell ref="AQ10:AQ11"/>
    <mergeCell ref="R4:S4"/>
    <mergeCell ref="T4:U4"/>
    <mergeCell ref="Z4:AA4"/>
    <mergeCell ref="Z10:Z11"/>
    <mergeCell ref="AA10:AA11"/>
    <mergeCell ref="AE10:AE11"/>
    <mergeCell ref="AB10:AB11"/>
    <mergeCell ref="X4:Y4"/>
    <mergeCell ref="AF10:AF11"/>
    <mergeCell ref="AG10:AG11"/>
    <mergeCell ref="AD4:AE4"/>
    <mergeCell ref="AD10:AD11"/>
    <mergeCell ref="AN10:AN11"/>
    <mergeCell ref="AL10:AL11"/>
    <mergeCell ref="AM10:AM11"/>
    <mergeCell ref="AO10:AO11"/>
    <mergeCell ref="AJ4:AK4"/>
    <mergeCell ref="A4:A5"/>
    <mergeCell ref="B4:C4"/>
    <mergeCell ref="D4:E4"/>
    <mergeCell ref="F4:G4"/>
    <mergeCell ref="L4:M4"/>
    <mergeCell ref="AB4:AC4"/>
    <mergeCell ref="P4:Q4"/>
    <mergeCell ref="H4:I4"/>
    <mergeCell ref="J4:K4"/>
    <mergeCell ref="N4:O4"/>
    <mergeCell ref="AC10:AC11"/>
    <mergeCell ref="V4:W4"/>
    <mergeCell ref="AN4:AO4"/>
    <mergeCell ref="AH4:AI4"/>
    <mergeCell ref="AH10:AH11"/>
    <mergeCell ref="AI10:AI11"/>
    <mergeCell ref="AL4:AM4"/>
    <mergeCell ref="AF4:A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真奈(009286)</dc:creator>
  <cp:keywords/>
  <dc:description/>
  <cp:lastModifiedBy>Prepress Production Dept.</cp:lastModifiedBy>
  <cp:lastPrinted>2019-08-14T01:33:28Z</cp:lastPrinted>
  <dcterms:created xsi:type="dcterms:W3CDTF">2009-11-19T23:35:56Z</dcterms:created>
  <dcterms:modified xsi:type="dcterms:W3CDTF">2022-02-22T05:46:41Z</dcterms:modified>
  <cp:category/>
  <cp:version/>
  <cp:contentType/>
  <cp:contentStatus/>
</cp:coreProperties>
</file>