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ji\Desktop\03_正規化処理済（完成）\"/>
    </mc:Choice>
  </mc:AlternateContent>
  <bookViews>
    <workbookView xWindow="6000" yWindow="165" windowWidth="10395" windowHeight="5715" tabRatio="551"/>
  </bookViews>
  <sheets>
    <sheet name="資料1-1-57" sheetId="12701" r:id="rId1"/>
  </sheets>
  <definedNames>
    <definedName name="_xlnm.Print_Area" localSheetId="0">'資料1-1-57'!$B$1:$Y$47</definedName>
  </definedNames>
  <calcPr calcId="191029"/>
</workbook>
</file>

<file path=xl/calcChain.xml><?xml version="1.0" encoding="utf-8"?>
<calcChain xmlns="http://schemas.openxmlformats.org/spreadsheetml/2006/main">
  <c r="X35" i="12701" l="1"/>
  <c r="X33" i="12701"/>
  <c r="X16" i="12701"/>
  <c r="X17" i="12701"/>
  <c r="X18" i="12701"/>
  <c r="X19" i="12701"/>
  <c r="X20" i="12701"/>
  <c r="X21" i="12701"/>
  <c r="X22" i="12701"/>
  <c r="X23" i="12701"/>
  <c r="X24" i="12701"/>
  <c r="X25" i="12701"/>
  <c r="X26" i="12701"/>
  <c r="X27" i="12701"/>
  <c r="X28" i="12701"/>
  <c r="X31" i="12701"/>
  <c r="X32" i="12701"/>
  <c r="X34" i="12701"/>
  <c r="X36" i="12701"/>
  <c r="X37" i="12701"/>
  <c r="X5" i="12701"/>
  <c r="X6" i="12701"/>
  <c r="X7" i="12701"/>
  <c r="X8" i="12701"/>
  <c r="X9" i="12701"/>
  <c r="X10" i="12701"/>
  <c r="X11" i="12701"/>
  <c r="X12" i="12701"/>
  <c r="X13" i="12701"/>
  <c r="X14" i="12701"/>
  <c r="R35" i="12701"/>
  <c r="R33" i="12701"/>
  <c r="R6" i="12701"/>
  <c r="R7" i="12701"/>
  <c r="R8" i="12701"/>
  <c r="R9" i="12701"/>
  <c r="R10" i="12701"/>
  <c r="R11" i="12701"/>
  <c r="R12" i="12701"/>
  <c r="R13" i="12701"/>
  <c r="R14" i="12701"/>
  <c r="R16" i="12701"/>
  <c r="R17" i="12701"/>
  <c r="R18" i="12701"/>
  <c r="R19" i="12701"/>
  <c r="R20" i="12701"/>
  <c r="R21" i="12701"/>
  <c r="R22" i="12701"/>
  <c r="R23" i="12701"/>
  <c r="R24" i="12701"/>
  <c r="R25" i="12701"/>
  <c r="R26" i="12701"/>
  <c r="R27" i="12701"/>
  <c r="R28" i="12701"/>
  <c r="R31" i="12701"/>
  <c r="R32" i="12701"/>
  <c r="R34" i="12701"/>
  <c r="R36" i="12701"/>
  <c r="R37" i="12701"/>
  <c r="R5" i="12701"/>
  <c r="L35" i="12701"/>
  <c r="L33" i="12701"/>
  <c r="L6" i="12701"/>
  <c r="L7" i="12701"/>
  <c r="L8" i="12701"/>
  <c r="L9" i="12701"/>
  <c r="L10" i="12701"/>
  <c r="L11" i="12701"/>
  <c r="L12" i="12701"/>
  <c r="L13" i="12701"/>
  <c r="L14" i="12701"/>
  <c r="L16" i="12701"/>
  <c r="L17" i="12701"/>
  <c r="L18" i="12701"/>
  <c r="L19" i="12701"/>
  <c r="L20" i="12701"/>
  <c r="L21" i="12701"/>
  <c r="L22" i="12701"/>
  <c r="L23" i="12701"/>
  <c r="L24" i="12701"/>
  <c r="L25" i="12701"/>
  <c r="L26" i="12701"/>
  <c r="L27" i="12701"/>
  <c r="L28" i="12701"/>
  <c r="L31" i="12701"/>
  <c r="L32" i="12701"/>
  <c r="L34" i="12701"/>
  <c r="L36" i="12701"/>
  <c r="L37" i="12701"/>
  <c r="L5" i="12701"/>
  <c r="O38" i="12701"/>
  <c r="R38" i="12701" s="1"/>
  <c r="I38" i="12701"/>
  <c r="L38" i="12701" s="1"/>
  <c r="U38" i="12701"/>
  <c r="X38" i="12701" s="1"/>
  <c r="G38" i="12701"/>
</calcChain>
</file>

<file path=xl/sharedStrings.xml><?xml version="1.0" encoding="utf-8"?>
<sst xmlns="http://schemas.openxmlformats.org/spreadsheetml/2006/main" count="99" uniqueCount="67">
  <si>
    <t>項目</t>
  </si>
  <si>
    <t>イ</t>
  </si>
  <si>
    <t>劇場等</t>
  </si>
  <si>
    <t>ロ</t>
  </si>
  <si>
    <t>公会堂等</t>
  </si>
  <si>
    <t>キャバレー等</t>
  </si>
  <si>
    <t>遊技場等</t>
  </si>
  <si>
    <t>料理店等</t>
  </si>
  <si>
    <t>百貨店等</t>
  </si>
  <si>
    <t>旅館等</t>
  </si>
  <si>
    <t>共同住宅等</t>
  </si>
  <si>
    <t>病院等</t>
  </si>
  <si>
    <t>学校</t>
  </si>
  <si>
    <t>図書館等</t>
  </si>
  <si>
    <t>特殊浴場</t>
  </si>
  <si>
    <t>一般浴場</t>
  </si>
  <si>
    <t>神社・寺院等</t>
  </si>
  <si>
    <t>工場等</t>
  </si>
  <si>
    <t>スタジオ</t>
  </si>
  <si>
    <t>駐車場等</t>
  </si>
  <si>
    <t>航空機格納庫</t>
  </si>
  <si>
    <t>倉庫</t>
  </si>
  <si>
    <t>事務所等</t>
  </si>
  <si>
    <t>地下街</t>
  </si>
  <si>
    <t>文化財</t>
  </si>
  <si>
    <t>性風俗特殊営業店舗等</t>
    <rPh sb="0" eb="3">
      <t>セイフウゾク</t>
    </rPh>
    <rPh sb="3" eb="5">
      <t>トクシュ</t>
    </rPh>
    <rPh sb="5" eb="7">
      <t>エイギョウ</t>
    </rPh>
    <rPh sb="7" eb="9">
      <t>テンポ</t>
    </rPh>
    <rPh sb="9" eb="10">
      <t>トウ</t>
    </rPh>
    <phoneticPr fontId="3"/>
  </si>
  <si>
    <t>ハ</t>
    <phoneticPr fontId="3"/>
  </si>
  <si>
    <t>停車場等</t>
    <rPh sb="3" eb="4">
      <t>トウ</t>
    </rPh>
    <phoneticPr fontId="3"/>
  </si>
  <si>
    <t>選任率(％)</t>
    <phoneticPr fontId="3"/>
  </si>
  <si>
    <t>作成率(％)</t>
    <phoneticPr fontId="3"/>
  </si>
  <si>
    <t>ニ</t>
    <phoneticPr fontId="3"/>
  </si>
  <si>
    <t>飲食店</t>
    <phoneticPr fontId="3"/>
  </si>
  <si>
    <t>カラオケボックス等</t>
    <rPh sb="8" eb="9">
      <t>トウ</t>
    </rPh>
    <phoneticPr fontId="3"/>
  </si>
  <si>
    <t>特別養護老人ホーム等</t>
    <rPh sb="0" eb="2">
      <t>トクベツ</t>
    </rPh>
    <rPh sb="2" eb="4">
      <t>ヨウゴ</t>
    </rPh>
    <rPh sb="4" eb="6">
      <t>ロウジン</t>
    </rPh>
    <rPh sb="9" eb="10">
      <t>トウ</t>
    </rPh>
    <phoneticPr fontId="3"/>
  </si>
  <si>
    <t>老人デイサービスセンター等</t>
    <rPh sb="0" eb="2">
      <t>ロウジン</t>
    </rPh>
    <rPh sb="12" eb="13">
      <t>トウ</t>
    </rPh>
    <phoneticPr fontId="3"/>
  </si>
  <si>
    <t>幼稚園等</t>
    <rPh sb="0" eb="3">
      <t>ヨウチエン</t>
    </rPh>
    <rPh sb="3" eb="4">
      <t>トウ</t>
    </rPh>
    <phoneticPr fontId="3"/>
  </si>
  <si>
    <t>合　　　　計</t>
    <rPh sb="0" eb="1">
      <t>ゴウ</t>
    </rPh>
    <phoneticPr fontId="3"/>
  </si>
  <si>
    <t>届出率(％)</t>
    <rPh sb="0" eb="2">
      <t>トドケデ</t>
    </rPh>
    <phoneticPr fontId="3"/>
  </si>
  <si>
    <t>特定複合用途防火対象物</t>
    <phoneticPr fontId="3"/>
  </si>
  <si>
    <t>非特定複合用途防火対象物</t>
    <phoneticPr fontId="3"/>
  </si>
  <si>
    <t>（令和４年３月31日現在）</t>
    <rPh sb="1" eb="3">
      <t>レイワ</t>
    </rPh>
    <phoneticPr fontId="3"/>
  </si>
  <si>
    <t>(一)</t>
    <phoneticPr fontId="7"/>
  </si>
  <si>
    <t>(二)</t>
    <phoneticPr fontId="7"/>
  </si>
  <si>
    <t>(三)</t>
    <phoneticPr fontId="7"/>
  </si>
  <si>
    <t>(四)</t>
    <phoneticPr fontId="7"/>
  </si>
  <si>
    <t>(五)</t>
    <phoneticPr fontId="7"/>
  </si>
  <si>
    <t>(六)</t>
    <phoneticPr fontId="7"/>
  </si>
  <si>
    <t>(七)</t>
    <phoneticPr fontId="7"/>
  </si>
  <si>
    <t>(八)</t>
    <phoneticPr fontId="7"/>
  </si>
  <si>
    <t>(九)</t>
    <phoneticPr fontId="7"/>
  </si>
  <si>
    <t>(十)</t>
    <phoneticPr fontId="7"/>
  </si>
  <si>
    <t>(十一)</t>
    <phoneticPr fontId="7"/>
  </si>
  <si>
    <t>(十二)</t>
    <phoneticPr fontId="7"/>
  </si>
  <si>
    <t>(十三)</t>
    <phoneticPr fontId="7"/>
  </si>
  <si>
    <t>(十四)</t>
    <phoneticPr fontId="7"/>
  </si>
  <si>
    <t>(十五)</t>
    <phoneticPr fontId="7"/>
  </si>
  <si>
    <t>(十六)</t>
    <phoneticPr fontId="7"/>
  </si>
  <si>
    <t>(十六の二)</t>
    <phoneticPr fontId="7"/>
  </si>
  <si>
    <t>(十七)</t>
    <phoneticPr fontId="7"/>
  </si>
  <si>
    <r>
      <t>資料1</t>
    </r>
    <r>
      <rPr>
        <sz val="12"/>
        <color indexed="8"/>
        <rFont val="ＭＳ 明朝"/>
        <family val="1"/>
        <charset val="128"/>
      </rPr>
      <t>-1-57　　全国の防災管理等実施状況</t>
    </r>
    <rPh sb="0" eb="2">
      <t>シリョウ</t>
    </rPh>
    <phoneticPr fontId="3"/>
  </si>
  <si>
    <t>防災管理に係る消防計画を作成している建築物等数</t>
    <rPh sb="0" eb="2">
      <t>ボウサイ</t>
    </rPh>
    <rPh sb="2" eb="4">
      <t>カンリ</t>
    </rPh>
    <rPh sb="5" eb="6">
      <t>カカ</t>
    </rPh>
    <rPh sb="18" eb="21">
      <t>ケンチクブツ</t>
    </rPh>
    <rPh sb="21" eb="22">
      <t>トウ</t>
    </rPh>
    <phoneticPr fontId="3"/>
  </si>
  <si>
    <t>防災管理者を
選任している
建築物等数</t>
    <rPh sb="0" eb="2">
      <t>ボウサイ</t>
    </rPh>
    <rPh sb="14" eb="17">
      <t>ケンチクブツ</t>
    </rPh>
    <rPh sb="17" eb="18">
      <t>トウ</t>
    </rPh>
    <phoneticPr fontId="3"/>
  </si>
  <si>
    <t>防災管理実施
義務建築物等数</t>
    <rPh sb="1" eb="2">
      <t>サイ</t>
    </rPh>
    <rPh sb="4" eb="6">
      <t>ジッシ</t>
    </rPh>
    <rPh sb="7" eb="9">
      <t>ギム</t>
    </rPh>
    <rPh sb="9" eb="12">
      <t>ケンチクブツ</t>
    </rPh>
    <rPh sb="12" eb="13">
      <t>トウ</t>
    </rPh>
    <rPh sb="13" eb="14">
      <t>スウ</t>
    </rPh>
    <phoneticPr fontId="3"/>
  </si>
  <si>
    <t>自衛消防組織を
設置している
防火対象物数</t>
    <rPh sb="0" eb="2">
      <t>ジエイ</t>
    </rPh>
    <rPh sb="2" eb="4">
      <t>ショウボウ</t>
    </rPh>
    <rPh sb="4" eb="6">
      <t>ソシキ</t>
    </rPh>
    <rPh sb="8" eb="10">
      <t>セッチ</t>
    </rPh>
    <rPh sb="15" eb="17">
      <t>ボウカ</t>
    </rPh>
    <rPh sb="17" eb="20">
      <t>タイショウブツ</t>
    </rPh>
    <phoneticPr fontId="3"/>
  </si>
  <si>
    <t>(</t>
    <phoneticPr fontId="7"/>
  </si>
  <si>
    <t>)</t>
    <phoneticPr fontId="7"/>
  </si>
  <si>
    <t>（備考）１　「防火対象物実態等調査」により作成
　　　　２　「建築物等」とは、「建築物その他の工作物」をいう。
　　　　３　防災管理を要する建築物等又は自衛消防組織の設置を要する防火対象物の管理権原者が複数であるときは、そのすべてが防災管理者の選任、防災管理に係る
　　　　　  消防計画の作成又は自衛消防組織が設置されている場合のみ計上する。
            （　）内は、部分的に選任又は作成されている建築物等の数値である。</t>
    <rPh sb="1" eb="3">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</si>
</sst>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0_ "/>
    <numFmt numFmtId="179" formatCode="#,##0_);[Red]\(#,##0\)"/>
    <numFmt numFmtId="180" formatCode="0.0_);[Red]\(0.0\)"/>
    <numFmt numFmtId="181" formatCode="0.0%"/>
    <numFmt numFmtId="182" formatCode="\(#\)"/>
    <numFmt numFmtId="183" formatCode="0_);\(0\)"/>
  </numFmts>
  <fonts count="31" x14ac:knownFonts="1">
    <font>
      <sz val="11"/>
      <name val="ＭＳ 明朝"/>
      <family val="1"/>
      <charset val="128"/>
    </font>
    <font>
      <sz val="11"/>
      <color indexed="8"/>
      <name val="ＭＳ Ｐゴシック"/>
      <family val="3"/>
      <charset val="128"/>
    </font>
    <font>
      <sz val="11"/>
      <name val="ＭＳ Ｐゴシック"/>
      <family val="3"/>
      <charset val="128"/>
    </font>
    <font>
      <sz val="6"/>
      <name val="ＭＳ Ｐ明朝"/>
      <family val="1"/>
      <charset val="128"/>
    </font>
    <font>
      <sz val="11"/>
      <color indexed="10"/>
      <name val="ＭＳ 明朝"/>
      <family val="1"/>
      <charset val="128"/>
    </font>
    <font>
      <sz val="10"/>
      <name val="Arial"/>
      <family val="2"/>
    </font>
    <font>
      <sz val="11"/>
      <name val="ＭＳ 明朝"/>
      <family val="1"/>
      <charset val="128"/>
    </font>
    <font>
      <sz val="6"/>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u/>
      <sz val="10"/>
      <color theme="10"/>
      <name val="Arial"/>
      <family val="2"/>
    </font>
    <font>
      <sz val="12"/>
      <name val="ＭＳ 明朝"/>
      <family val="1"/>
      <charset val="128"/>
    </font>
    <font>
      <sz val="12"/>
      <color indexed="8"/>
      <name val="ＭＳ 明朝"/>
      <family val="1"/>
      <charset val="128"/>
    </font>
    <font>
      <b/>
      <sz val="11"/>
      <name val="ＭＳ 明朝"/>
      <family val="1"/>
      <charset val="128"/>
    </font>
    <font>
      <sz val="10"/>
      <name val="ＭＳ 明朝"/>
      <family val="1"/>
      <charset val="128"/>
    </font>
    <font>
      <sz val="10"/>
      <color theme="1"/>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tted">
        <color rgb="FFFF0000"/>
      </bottom>
      <diagonal/>
    </border>
    <border diagonalUp="1">
      <left style="thin">
        <color indexed="64"/>
      </left>
      <right/>
      <top/>
      <bottom style="dotted">
        <color rgb="FFFF0000"/>
      </bottom>
      <diagonal style="thin">
        <color indexed="64"/>
      </diagonal>
    </border>
    <border>
      <left/>
      <right/>
      <top style="thin">
        <color indexed="64"/>
      </top>
      <bottom style="dotted">
        <color rgb="FFFF0000"/>
      </bottom>
      <diagonal/>
    </border>
    <border>
      <left style="thin">
        <color indexed="64"/>
      </left>
      <right style="thin">
        <color indexed="64"/>
      </right>
      <top/>
      <bottom style="thin">
        <color theme="1"/>
      </bottom>
      <diagonal/>
    </border>
    <border>
      <left style="thin">
        <color indexed="64"/>
      </left>
      <right style="thin">
        <color indexed="64"/>
      </right>
      <top style="thin">
        <color theme="1"/>
      </top>
      <bottom/>
      <diagonal/>
    </border>
  </borders>
  <cellStyleXfs count="12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6"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3" fillId="4" borderId="0" applyNumberFormat="0" applyBorder="0" applyAlignment="0" applyProtection="0">
      <alignment vertical="center"/>
    </xf>
    <xf numFmtId="38" fontId="6" fillId="0" borderId="0" applyFont="0" applyFill="0" applyBorder="0" applyAlignment="0" applyProtection="0">
      <alignment vertical="center"/>
    </xf>
  </cellStyleXfs>
  <cellXfs count="185">
    <xf numFmtId="0" fontId="0" fillId="0" borderId="0" xfId="0"/>
    <xf numFmtId="176" fontId="4" fillId="25" borderId="0" xfId="0" applyNumberFormat="1" applyFont="1" applyFill="1" applyBorder="1" applyAlignment="1">
      <alignment vertical="center"/>
    </xf>
    <xf numFmtId="0" fontId="0" fillId="0" borderId="0" xfId="119" applyFont="1" applyAlignment="1">
      <alignment horizontal="center" vertical="center"/>
    </xf>
    <xf numFmtId="0" fontId="28" fillId="0" borderId="0" xfId="119" applyFont="1" applyAlignment="1">
      <alignment vertical="center"/>
    </xf>
    <xf numFmtId="0" fontId="0" fillId="0" borderId="0" xfId="119" applyFont="1" applyFill="1" applyAlignment="1">
      <alignment horizontal="center" vertical="center"/>
    </xf>
    <xf numFmtId="0" fontId="0" fillId="25" borderId="0" xfId="119" applyFont="1" applyFill="1" applyAlignment="1">
      <alignment horizontal="center" vertical="center"/>
    </xf>
    <xf numFmtId="0" fontId="0" fillId="25"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119" applyFont="1" applyAlignment="1">
      <alignment vertical="center"/>
    </xf>
    <xf numFmtId="180" fontId="0" fillId="0" borderId="0" xfId="0" applyNumberFormat="1" applyFont="1" applyAlignment="1">
      <alignment horizontal="right" vertical="center"/>
    </xf>
    <xf numFmtId="0" fontId="29" fillId="0" borderId="0" xfId="119" applyFont="1" applyAlignment="1">
      <alignment vertical="center"/>
    </xf>
    <xf numFmtId="0" fontId="29" fillId="0" borderId="0" xfId="119" applyFont="1" applyBorder="1" applyAlignment="1">
      <alignment vertical="center"/>
    </xf>
    <xf numFmtId="180" fontId="29" fillId="0" borderId="0" xfId="119" applyNumberFormat="1" applyFont="1" applyAlignment="1">
      <alignment horizontal="right" vertical="center"/>
    </xf>
    <xf numFmtId="0" fontId="29" fillId="0" borderId="0" xfId="119" applyFont="1" applyAlignment="1">
      <alignment horizontal="right" vertical="center"/>
    </xf>
    <xf numFmtId="0" fontId="30" fillId="0" borderId="0" xfId="119" applyFont="1" applyAlignment="1">
      <alignment vertical="center"/>
    </xf>
    <xf numFmtId="176" fontId="0" fillId="25" borderId="0" xfId="0" applyNumberFormat="1" applyFont="1" applyFill="1" applyBorder="1" applyAlignment="1">
      <alignment vertical="center"/>
    </xf>
    <xf numFmtId="179" fontId="0" fillId="25" borderId="0" xfId="0" applyNumberFormat="1" applyFont="1" applyFill="1" applyAlignment="1">
      <alignment vertical="center"/>
    </xf>
    <xf numFmtId="179" fontId="0" fillId="25" borderId="0" xfId="0" applyNumberFormat="1" applyFont="1" applyFill="1" applyBorder="1" applyAlignment="1">
      <alignment vertical="center"/>
    </xf>
    <xf numFmtId="179" fontId="0" fillId="0" borderId="0" xfId="0" applyNumberFormat="1" applyFont="1" applyFill="1" applyAlignment="1">
      <alignment vertical="center"/>
    </xf>
    <xf numFmtId="0" fontId="0" fillId="0" borderId="0" xfId="0" applyFont="1" applyAlignment="1">
      <alignment vertical="center"/>
    </xf>
    <xf numFmtId="0" fontId="0" fillId="26" borderId="10" xfId="119" applyFont="1" applyFill="1" applyBorder="1" applyAlignment="1">
      <alignment vertical="center"/>
    </xf>
    <xf numFmtId="0" fontId="0" fillId="26" borderId="11" xfId="119" applyFont="1" applyFill="1" applyBorder="1" applyAlignment="1">
      <alignment vertical="center"/>
    </xf>
    <xf numFmtId="0" fontId="0" fillId="26" borderId="11" xfId="119" applyFont="1" applyFill="1" applyBorder="1" applyAlignment="1">
      <alignment horizontal="center" vertical="center"/>
    </xf>
    <xf numFmtId="0" fontId="0" fillId="25" borderId="0" xfId="0" applyFont="1" applyFill="1" applyAlignment="1">
      <alignment vertical="center"/>
    </xf>
    <xf numFmtId="0" fontId="0" fillId="0" borderId="0" xfId="0" applyFont="1" applyFill="1" applyAlignment="1">
      <alignment vertical="center"/>
    </xf>
    <xf numFmtId="0" fontId="0" fillId="26" borderId="13" xfId="119" applyFont="1" applyFill="1" applyBorder="1" applyAlignment="1">
      <alignment vertical="center"/>
    </xf>
    <xf numFmtId="0" fontId="0" fillId="26" borderId="14" xfId="119" applyFont="1" applyFill="1" applyBorder="1" applyAlignment="1">
      <alignment vertical="center"/>
    </xf>
    <xf numFmtId="0" fontId="0" fillId="26" borderId="14" xfId="119" applyFont="1" applyFill="1" applyBorder="1" applyAlignment="1">
      <alignment horizontal="center" vertical="center"/>
    </xf>
    <xf numFmtId="0" fontId="0" fillId="26" borderId="15" xfId="119" applyFont="1" applyFill="1" applyBorder="1" applyAlignment="1">
      <alignment vertical="center"/>
    </xf>
    <xf numFmtId="0" fontId="0" fillId="27" borderId="22" xfId="119" applyFont="1" applyFill="1" applyBorder="1" applyAlignment="1">
      <alignment horizontal="center" vertical="center"/>
    </xf>
    <xf numFmtId="0" fontId="0" fillId="27" borderId="12" xfId="119" applyFont="1" applyFill="1" applyBorder="1" applyAlignment="1">
      <alignment horizontal="distributed" vertical="center" wrapText="1"/>
    </xf>
    <xf numFmtId="179" fontId="0" fillId="0" borderId="0" xfId="0" applyNumberFormat="1" applyFont="1" applyAlignment="1">
      <alignment vertical="center"/>
    </xf>
    <xf numFmtId="0" fontId="0" fillId="27" borderId="23" xfId="119" applyFont="1" applyFill="1" applyBorder="1" applyAlignment="1">
      <alignment horizontal="center" vertical="center"/>
    </xf>
    <xf numFmtId="0" fontId="0" fillId="27" borderId="20" xfId="119" applyFont="1" applyFill="1" applyBorder="1" applyAlignment="1">
      <alignment horizontal="distributed" vertical="center" wrapText="1"/>
    </xf>
    <xf numFmtId="0" fontId="0" fillId="27" borderId="24" xfId="119" applyFont="1" applyFill="1" applyBorder="1" applyAlignment="1">
      <alignment horizontal="center" vertical="center"/>
    </xf>
    <xf numFmtId="0" fontId="0" fillId="27" borderId="17" xfId="119" applyFont="1" applyFill="1" applyBorder="1" applyAlignment="1">
      <alignment horizontal="distributed" vertical="center" wrapText="1"/>
    </xf>
    <xf numFmtId="0" fontId="0" fillId="24" borderId="0" xfId="0" applyFont="1" applyFill="1" applyAlignment="1">
      <alignment vertical="center"/>
    </xf>
    <xf numFmtId="0" fontId="0" fillId="27" borderId="25" xfId="119" applyFont="1" applyFill="1" applyBorder="1" applyAlignment="1">
      <alignment horizontal="center" vertical="center"/>
    </xf>
    <xf numFmtId="0" fontId="0" fillId="27" borderId="15" xfId="119" applyFont="1" applyFill="1" applyBorder="1" applyAlignment="1">
      <alignment horizontal="distributed" vertical="center" wrapText="1"/>
    </xf>
    <xf numFmtId="0" fontId="29" fillId="27" borderId="17" xfId="119" applyFont="1" applyFill="1" applyBorder="1" applyAlignment="1">
      <alignment horizontal="distributed" vertical="center" wrapText="1"/>
    </xf>
    <xf numFmtId="0" fontId="0" fillId="0" borderId="0" xfId="119" applyFont="1" applyBorder="1" applyAlignment="1">
      <alignment vertical="center"/>
    </xf>
    <xf numFmtId="0" fontId="0" fillId="0" borderId="0" xfId="119" applyFont="1" applyBorder="1" applyAlignment="1">
      <alignment horizontal="center" vertical="center"/>
    </xf>
    <xf numFmtId="176" fontId="0" fillId="0" borderId="0" xfId="119" applyNumberFormat="1" applyFont="1" applyBorder="1" applyAlignment="1">
      <alignment vertical="center" shrinkToFit="1"/>
    </xf>
    <xf numFmtId="176" fontId="0" fillId="0" borderId="0" xfId="119" applyNumberFormat="1" applyFont="1" applyBorder="1" applyAlignment="1">
      <alignment vertical="center"/>
    </xf>
    <xf numFmtId="177" fontId="0" fillId="0" borderId="0" xfId="119" applyNumberFormat="1" applyFont="1" applyBorder="1" applyAlignment="1">
      <alignment vertical="center"/>
    </xf>
    <xf numFmtId="180" fontId="0" fillId="0" borderId="0" xfId="119" applyNumberFormat="1" applyFont="1" applyBorder="1" applyAlignment="1">
      <alignment horizontal="right" vertical="center"/>
    </xf>
    <xf numFmtId="178" fontId="0" fillId="0" borderId="0" xfId="119" applyNumberFormat="1" applyFont="1" applyBorder="1" applyAlignment="1">
      <alignment vertical="center"/>
    </xf>
    <xf numFmtId="0" fontId="0" fillId="0" borderId="0" xfId="119" applyFont="1" applyBorder="1" applyAlignment="1">
      <alignment vertical="center" wrapText="1"/>
    </xf>
    <xf numFmtId="0" fontId="0" fillId="25" borderId="0" xfId="0" applyFont="1" applyFill="1" applyAlignment="1">
      <alignment vertical="center" wrapText="1"/>
    </xf>
    <xf numFmtId="0" fontId="29" fillId="26" borderId="12" xfId="119" applyFont="1" applyFill="1" applyBorder="1" applyAlignment="1">
      <alignment horizontal="right" vertical="center"/>
    </xf>
    <xf numFmtId="0" fontId="29" fillId="26" borderId="11" xfId="119" applyFont="1" applyFill="1" applyBorder="1" applyAlignment="1">
      <alignment horizontal="distributed" vertical="center" wrapText="1"/>
    </xf>
    <xf numFmtId="180" fontId="29" fillId="26" borderId="11" xfId="119" applyNumberFormat="1" applyFont="1" applyFill="1" applyBorder="1" applyAlignment="1">
      <alignment horizontal="right" vertical="center"/>
    </xf>
    <xf numFmtId="0" fontId="29" fillId="26" borderId="11" xfId="119" applyFont="1" applyFill="1" applyBorder="1" applyAlignment="1">
      <alignment vertical="center"/>
    </xf>
    <xf numFmtId="0" fontId="29" fillId="26" borderId="12" xfId="119" applyFont="1" applyFill="1" applyBorder="1" applyAlignment="1">
      <alignment vertical="center"/>
    </xf>
    <xf numFmtId="176" fontId="29" fillId="0" borderId="0" xfId="119" applyNumberFormat="1" applyFont="1" applyBorder="1" applyAlignment="1">
      <alignment horizontal="right" vertical="center"/>
    </xf>
    <xf numFmtId="176" fontId="29" fillId="0" borderId="18" xfId="119" applyNumberFormat="1" applyFont="1" applyBorder="1" applyAlignment="1">
      <alignment horizontal="right" vertical="center"/>
    </xf>
    <xf numFmtId="0" fontId="29" fillId="0" borderId="11" xfId="119" applyFont="1" applyBorder="1" applyAlignment="1">
      <alignment horizontal="right" vertical="center"/>
    </xf>
    <xf numFmtId="181" fontId="29" fillId="0" borderId="10" xfId="28" applyNumberFormat="1" applyFont="1" applyBorder="1" applyAlignment="1">
      <alignment horizontal="right" vertical="center"/>
    </xf>
    <xf numFmtId="180" fontId="29" fillId="0" borderId="11" xfId="28" applyNumberFormat="1" applyFont="1" applyBorder="1" applyAlignment="1">
      <alignment horizontal="right" vertical="center"/>
    </xf>
    <xf numFmtId="181" fontId="29" fillId="0" borderId="11" xfId="28" applyNumberFormat="1" applyFont="1" applyBorder="1" applyAlignment="1">
      <alignment horizontal="right" vertical="center"/>
    </xf>
    <xf numFmtId="177" fontId="29" fillId="0" borderId="10" xfId="119" applyNumberFormat="1" applyFont="1" applyBorder="1" applyAlignment="1">
      <alignment horizontal="right" vertical="center"/>
    </xf>
    <xf numFmtId="176" fontId="29" fillId="0" borderId="11" xfId="119" applyNumberFormat="1" applyFont="1" applyBorder="1" applyAlignment="1">
      <alignment horizontal="right" vertical="center"/>
    </xf>
    <xf numFmtId="181" fontId="29" fillId="0" borderId="12" xfId="28" applyNumberFormat="1" applyFont="1" applyBorder="1" applyAlignment="1">
      <alignment horizontal="right" vertical="center"/>
    </xf>
    <xf numFmtId="180" fontId="29" fillId="0" borderId="10" xfId="28" applyNumberFormat="1" applyFont="1" applyBorder="1" applyAlignment="1">
      <alignment horizontal="right" vertical="center"/>
    </xf>
    <xf numFmtId="180" fontId="29" fillId="0" borderId="12" xfId="28" applyNumberFormat="1" applyFont="1" applyBorder="1" applyAlignment="1">
      <alignment horizontal="right" vertical="center"/>
    </xf>
    <xf numFmtId="176" fontId="29" fillId="0" borderId="19" xfId="119" applyNumberFormat="1" applyFont="1" applyBorder="1" applyAlignment="1">
      <alignment horizontal="right" vertical="center"/>
    </xf>
    <xf numFmtId="176" fontId="29" fillId="0" borderId="16" xfId="119" applyNumberFormat="1" applyFont="1" applyBorder="1" applyAlignment="1">
      <alignment horizontal="right" vertical="center"/>
    </xf>
    <xf numFmtId="0" fontId="29" fillId="0" borderId="19" xfId="119" applyFont="1" applyBorder="1" applyAlignment="1">
      <alignment horizontal="right" vertical="center"/>
    </xf>
    <xf numFmtId="181" fontId="29" fillId="0" borderId="16" xfId="28" applyNumberFormat="1" applyFont="1" applyBorder="1" applyAlignment="1">
      <alignment horizontal="right" vertical="center"/>
    </xf>
    <xf numFmtId="181" fontId="29" fillId="0" borderId="19" xfId="28" applyNumberFormat="1" applyFont="1" applyBorder="1" applyAlignment="1">
      <alignment horizontal="right" vertical="center"/>
    </xf>
    <xf numFmtId="177" fontId="29" fillId="0" borderId="16" xfId="119" applyNumberFormat="1" applyFont="1" applyBorder="1" applyAlignment="1">
      <alignment horizontal="right" vertical="center"/>
    </xf>
    <xf numFmtId="181" fontId="29" fillId="0" borderId="20" xfId="28" applyNumberFormat="1" applyFont="1" applyBorder="1" applyAlignment="1">
      <alignment horizontal="right" vertical="center"/>
    </xf>
    <xf numFmtId="180" fontId="29" fillId="0" borderId="16" xfId="28" applyNumberFormat="1" applyFont="1" applyBorder="1" applyAlignment="1">
      <alignment horizontal="right" vertical="center"/>
    </xf>
    <xf numFmtId="180" fontId="29" fillId="0" borderId="20" xfId="28" applyNumberFormat="1" applyFont="1" applyBorder="1" applyAlignment="1">
      <alignment horizontal="right" vertical="center"/>
    </xf>
    <xf numFmtId="183" fontId="29" fillId="0" borderId="19" xfId="119" applyNumberFormat="1" applyFont="1" applyBorder="1" applyAlignment="1">
      <alignment horizontal="right" vertical="center"/>
    </xf>
    <xf numFmtId="0" fontId="29" fillId="0" borderId="0" xfId="119" applyFont="1" applyBorder="1" applyAlignment="1">
      <alignment horizontal="right" vertical="center"/>
    </xf>
    <xf numFmtId="181" fontId="29" fillId="0" borderId="18" xfId="28" applyNumberFormat="1" applyFont="1" applyBorder="1" applyAlignment="1">
      <alignment horizontal="right" vertical="center"/>
    </xf>
    <xf numFmtId="181" fontId="29" fillId="0" borderId="0" xfId="28" applyNumberFormat="1" applyFont="1" applyBorder="1" applyAlignment="1">
      <alignment horizontal="right" vertical="center"/>
    </xf>
    <xf numFmtId="177" fontId="29" fillId="0" borderId="18" xfId="119" applyNumberFormat="1" applyFont="1" applyBorder="1" applyAlignment="1">
      <alignment horizontal="right" vertical="center"/>
    </xf>
    <xf numFmtId="0" fontId="29" fillId="0" borderId="17" xfId="119" applyFont="1" applyBorder="1" applyAlignment="1">
      <alignment horizontal="right" vertical="center"/>
    </xf>
    <xf numFmtId="181" fontId="29" fillId="0" borderId="17" xfId="28" applyNumberFormat="1" applyFont="1" applyBorder="1" applyAlignment="1">
      <alignment horizontal="right" vertical="center"/>
    </xf>
    <xf numFmtId="180" fontId="29" fillId="0" borderId="18" xfId="28" applyNumberFormat="1" applyFont="1" applyBorder="1" applyAlignment="1">
      <alignment horizontal="right" vertical="center"/>
    </xf>
    <xf numFmtId="180" fontId="29" fillId="0" borderId="17" xfId="28" applyNumberFormat="1" applyFont="1" applyBorder="1" applyAlignment="1">
      <alignment horizontal="right" vertical="center"/>
    </xf>
    <xf numFmtId="176" fontId="29" fillId="0" borderId="29" xfId="119" applyNumberFormat="1" applyFont="1" applyBorder="1" applyAlignment="1">
      <alignment horizontal="right" vertical="center"/>
    </xf>
    <xf numFmtId="176" fontId="29" fillId="0" borderId="13" xfId="119" applyNumberFormat="1" applyFont="1" applyBorder="1" applyAlignment="1">
      <alignment horizontal="right" vertical="center"/>
    </xf>
    <xf numFmtId="0" fontId="29" fillId="0" borderId="14" xfId="119" applyFont="1" applyBorder="1" applyAlignment="1">
      <alignment horizontal="right" vertical="center"/>
    </xf>
    <xf numFmtId="181" fontId="29" fillId="0" borderId="13" xfId="28" applyNumberFormat="1" applyFont="1" applyBorder="1" applyAlignment="1">
      <alignment horizontal="right" vertical="center"/>
    </xf>
    <xf numFmtId="180" fontId="29" fillId="0" borderId="15" xfId="28" applyNumberFormat="1" applyFont="1" applyBorder="1" applyAlignment="1">
      <alignment horizontal="right" vertical="center"/>
    </xf>
    <xf numFmtId="176" fontId="29" fillId="0" borderId="10" xfId="119" applyNumberFormat="1" applyFont="1" applyBorder="1" applyAlignment="1">
      <alignment horizontal="right" vertical="center"/>
    </xf>
    <xf numFmtId="176" fontId="29" fillId="0" borderId="31" xfId="119" applyNumberFormat="1" applyFont="1" applyBorder="1" applyAlignment="1">
      <alignment horizontal="right" vertical="center"/>
    </xf>
    <xf numFmtId="181" fontId="29" fillId="0" borderId="14" xfId="28" applyNumberFormat="1" applyFont="1" applyBorder="1" applyAlignment="1">
      <alignment horizontal="right" vertical="center"/>
    </xf>
    <xf numFmtId="177" fontId="29" fillId="0" borderId="13" xfId="119" applyNumberFormat="1" applyFont="1" applyBorder="1" applyAlignment="1">
      <alignment horizontal="right" vertical="center"/>
    </xf>
    <xf numFmtId="0" fontId="29" fillId="0" borderId="15" xfId="119" applyFont="1" applyBorder="1" applyAlignment="1">
      <alignment horizontal="right" vertical="center"/>
    </xf>
    <xf numFmtId="181" fontId="29" fillId="0" borderId="15" xfId="28" applyNumberFormat="1" applyFont="1" applyBorder="1" applyAlignment="1">
      <alignment horizontal="right" vertical="center"/>
    </xf>
    <xf numFmtId="180" fontId="29" fillId="0" borderId="13" xfId="28" applyNumberFormat="1" applyFont="1" applyBorder="1" applyAlignment="1">
      <alignment horizontal="right" vertical="center"/>
    </xf>
    <xf numFmtId="176" fontId="29" fillId="0" borderId="30" xfId="119" applyNumberFormat="1" applyFont="1" applyBorder="1" applyAlignment="1">
      <alignment horizontal="right" vertical="center"/>
    </xf>
    <xf numFmtId="180" fontId="29" fillId="0" borderId="19" xfId="28" applyNumberFormat="1" applyFont="1" applyBorder="1" applyAlignment="1">
      <alignment horizontal="right" vertical="center"/>
    </xf>
    <xf numFmtId="180" fontId="29" fillId="0" borderId="0" xfId="28" applyNumberFormat="1" applyFont="1" applyBorder="1" applyAlignment="1">
      <alignment horizontal="right" vertical="center"/>
    </xf>
    <xf numFmtId="180" fontId="29" fillId="0" borderId="29" xfId="28" applyNumberFormat="1" applyFont="1" applyBorder="1" applyAlignment="1">
      <alignment horizontal="right" vertical="center"/>
    </xf>
    <xf numFmtId="0" fontId="29" fillId="0" borderId="20" xfId="119" applyFont="1" applyBorder="1" applyAlignment="1">
      <alignment horizontal="right" vertical="center"/>
    </xf>
    <xf numFmtId="180" fontId="29" fillId="0" borderId="31" xfId="28" applyNumberFormat="1" applyFont="1" applyBorder="1" applyAlignment="1">
      <alignment horizontal="right" vertical="center"/>
    </xf>
    <xf numFmtId="180" fontId="29" fillId="0" borderId="14" xfId="28" applyNumberFormat="1" applyFont="1" applyBorder="1" applyAlignment="1">
      <alignment horizontal="right" vertical="center"/>
    </xf>
    <xf numFmtId="176" fontId="29" fillId="0" borderId="28" xfId="119" applyNumberFormat="1" applyFont="1" applyBorder="1" applyAlignment="1">
      <alignment horizontal="right" vertical="center"/>
    </xf>
    <xf numFmtId="182" fontId="29" fillId="0" borderId="14" xfId="119" applyNumberFormat="1" applyFont="1" applyBorder="1" applyAlignment="1">
      <alignment horizontal="right" vertical="center"/>
    </xf>
    <xf numFmtId="182" fontId="29" fillId="25" borderId="14" xfId="119" applyNumberFormat="1" applyFont="1" applyFill="1" applyBorder="1" applyAlignment="1">
      <alignment horizontal="right" vertical="center"/>
    </xf>
    <xf numFmtId="0" fontId="29" fillId="25" borderId="14" xfId="119" applyFont="1" applyFill="1" applyBorder="1" applyAlignment="1">
      <alignment horizontal="right" vertical="center"/>
    </xf>
    <xf numFmtId="180" fontId="29" fillId="25" borderId="13" xfId="28" applyNumberFormat="1" applyFont="1" applyFill="1" applyBorder="1" applyAlignment="1">
      <alignment horizontal="right" vertical="center"/>
    </xf>
    <xf numFmtId="180" fontId="29" fillId="25" borderId="14" xfId="28" applyNumberFormat="1" applyFont="1" applyFill="1" applyBorder="1" applyAlignment="1">
      <alignment horizontal="right" vertical="center"/>
    </xf>
    <xf numFmtId="176" fontId="29" fillId="25" borderId="11" xfId="119" applyNumberFormat="1" applyFont="1" applyFill="1" applyBorder="1" applyAlignment="1">
      <alignment horizontal="right" vertical="center"/>
    </xf>
    <xf numFmtId="0" fontId="29" fillId="25" borderId="11" xfId="119" applyFont="1" applyFill="1" applyBorder="1" applyAlignment="1">
      <alignment horizontal="right" vertical="center"/>
    </xf>
    <xf numFmtId="180" fontId="29" fillId="25" borderId="10" xfId="28" applyNumberFormat="1" applyFont="1" applyFill="1" applyBorder="1" applyAlignment="1">
      <alignment horizontal="right" vertical="center"/>
    </xf>
    <xf numFmtId="180" fontId="29" fillId="25" borderId="11" xfId="28" applyNumberFormat="1" applyFont="1" applyFill="1" applyBorder="1" applyAlignment="1">
      <alignment horizontal="right" vertical="center"/>
    </xf>
    <xf numFmtId="0" fontId="29" fillId="0" borderId="12" xfId="119" applyFont="1" applyBorder="1" applyAlignment="1">
      <alignment horizontal="right" vertical="center"/>
    </xf>
    <xf numFmtId="176" fontId="29" fillId="28" borderId="19" xfId="119" applyNumberFormat="1" applyFont="1" applyFill="1" applyBorder="1" applyAlignment="1">
      <alignment horizontal="right" vertical="center"/>
    </xf>
    <xf numFmtId="176" fontId="29" fillId="28" borderId="16" xfId="119" applyNumberFormat="1" applyFont="1" applyFill="1" applyBorder="1" applyAlignment="1">
      <alignment horizontal="right" vertical="center"/>
    </xf>
    <xf numFmtId="0" fontId="29" fillId="28" borderId="19" xfId="119" applyFont="1" applyFill="1" applyBorder="1" applyAlignment="1">
      <alignment horizontal="right" vertical="center"/>
    </xf>
    <xf numFmtId="0" fontId="29" fillId="28" borderId="16" xfId="119" applyFont="1" applyFill="1" applyBorder="1" applyAlignment="1">
      <alignment horizontal="right" vertical="center"/>
    </xf>
    <xf numFmtId="180" fontId="29" fillId="28" borderId="19" xfId="28" applyNumberFormat="1" applyFont="1" applyFill="1" applyBorder="1" applyAlignment="1">
      <alignment horizontal="right" vertical="center"/>
    </xf>
    <xf numFmtId="177" fontId="29" fillId="28" borderId="19" xfId="119" applyNumberFormat="1" applyFont="1" applyFill="1" applyBorder="1" applyAlignment="1">
      <alignment horizontal="right" vertical="center"/>
    </xf>
    <xf numFmtId="177" fontId="29" fillId="28" borderId="16" xfId="119" applyNumberFormat="1" applyFont="1" applyFill="1" applyBorder="1" applyAlignment="1">
      <alignment horizontal="right" vertical="center"/>
    </xf>
    <xf numFmtId="181" fontId="29" fillId="28" borderId="16" xfId="28" applyNumberFormat="1" applyFont="1" applyFill="1" applyBorder="1" applyAlignment="1">
      <alignment horizontal="right" vertical="center"/>
    </xf>
    <xf numFmtId="181" fontId="29" fillId="28" borderId="20" xfId="28" applyNumberFormat="1" applyFont="1" applyFill="1" applyBorder="1" applyAlignment="1">
      <alignment horizontal="right" vertical="center"/>
    </xf>
    <xf numFmtId="180" fontId="29" fillId="28" borderId="16" xfId="28" applyNumberFormat="1" applyFont="1" applyFill="1" applyBorder="1" applyAlignment="1">
      <alignment horizontal="right" vertical="center"/>
    </xf>
    <xf numFmtId="180" fontId="29" fillId="28" borderId="20" xfId="28" applyNumberFormat="1" applyFont="1" applyFill="1" applyBorder="1" applyAlignment="1">
      <alignment horizontal="right" vertical="center"/>
    </xf>
    <xf numFmtId="0" fontId="0" fillId="27" borderId="20" xfId="119" applyFont="1" applyFill="1" applyBorder="1" applyAlignment="1">
      <alignment vertical="center"/>
    </xf>
    <xf numFmtId="0" fontId="0" fillId="27" borderId="20" xfId="119" applyFont="1" applyFill="1" applyBorder="1" applyAlignment="1">
      <alignment vertical="center" wrapText="1"/>
    </xf>
    <xf numFmtId="38" fontId="29" fillId="0" borderId="14" xfId="121" applyFont="1" applyBorder="1" applyAlignment="1">
      <alignment horizontal="right" vertical="center"/>
    </xf>
    <xf numFmtId="0" fontId="30" fillId="26" borderId="16" xfId="119" applyFont="1" applyFill="1" applyBorder="1" applyAlignment="1">
      <alignment horizontal="center" vertical="center"/>
    </xf>
    <xf numFmtId="0" fontId="30" fillId="26" borderId="19" xfId="119" applyFont="1" applyFill="1" applyBorder="1" applyAlignment="1">
      <alignment horizontal="center" vertical="center"/>
    </xf>
    <xf numFmtId="0" fontId="30" fillId="26" borderId="20" xfId="119" applyFont="1" applyFill="1" applyBorder="1" applyAlignment="1">
      <alignment horizontal="center" vertical="center"/>
    </xf>
    <xf numFmtId="0" fontId="26" fillId="0" borderId="0" xfId="119" applyFont="1" applyAlignment="1">
      <alignment horizontal="left" vertical="center"/>
    </xf>
    <xf numFmtId="0" fontId="29" fillId="26" borderId="22" xfId="119" applyFont="1" applyFill="1" applyBorder="1" applyAlignment="1">
      <alignment horizontal="center" vertical="center" wrapText="1"/>
    </xf>
    <xf numFmtId="0" fontId="29" fillId="26" borderId="25" xfId="119" applyFont="1" applyFill="1" applyBorder="1" applyAlignment="1">
      <alignment horizontal="center" vertical="center" wrapText="1"/>
    </xf>
    <xf numFmtId="0" fontId="29" fillId="26" borderId="16" xfId="119" applyFont="1" applyFill="1" applyBorder="1" applyAlignment="1">
      <alignment horizontal="center" vertical="center"/>
    </xf>
    <xf numFmtId="0" fontId="29" fillId="26" borderId="19" xfId="119" applyFont="1" applyFill="1" applyBorder="1" applyAlignment="1">
      <alignment horizontal="center" vertical="center"/>
    </xf>
    <xf numFmtId="0" fontId="29" fillId="26" borderId="20" xfId="119" applyFont="1" applyFill="1" applyBorder="1" applyAlignment="1">
      <alignment horizontal="center" vertical="center"/>
    </xf>
    <xf numFmtId="0" fontId="29" fillId="26" borderId="10" xfId="119" applyFont="1" applyFill="1" applyBorder="1" applyAlignment="1">
      <alignment horizontal="center" vertical="center" wrapText="1"/>
    </xf>
    <xf numFmtId="0" fontId="29" fillId="26" borderId="11" xfId="119" applyFont="1" applyFill="1" applyBorder="1" applyAlignment="1">
      <alignment horizontal="center" vertical="center" wrapText="1"/>
    </xf>
    <xf numFmtId="0" fontId="29" fillId="26" borderId="13" xfId="119" applyFont="1" applyFill="1" applyBorder="1" applyAlignment="1">
      <alignment horizontal="center" vertical="center" wrapText="1"/>
    </xf>
    <xf numFmtId="0" fontId="29" fillId="26" borderId="14" xfId="119" applyFont="1" applyFill="1" applyBorder="1" applyAlignment="1">
      <alignment horizontal="center" vertical="center" wrapText="1"/>
    </xf>
    <xf numFmtId="180" fontId="29" fillId="0" borderId="21" xfId="28" applyNumberFormat="1" applyFont="1" applyBorder="1" applyAlignment="1">
      <alignment horizontal="right" vertical="center"/>
    </xf>
    <xf numFmtId="180" fontId="29" fillId="0" borderId="26" xfId="28" applyNumberFormat="1" applyFont="1" applyBorder="1" applyAlignment="1">
      <alignment horizontal="right" vertical="center"/>
    </xf>
    <xf numFmtId="180" fontId="29" fillId="0" borderId="27" xfId="28" applyNumberFormat="1" applyFont="1" applyBorder="1" applyAlignment="1">
      <alignment horizontal="right" vertical="center"/>
    </xf>
    <xf numFmtId="176" fontId="29" fillId="0" borderId="21" xfId="119" applyNumberFormat="1" applyFont="1" applyBorder="1" applyAlignment="1">
      <alignment horizontal="right" vertical="center"/>
    </xf>
    <xf numFmtId="176" fontId="29" fillId="0" borderId="26" xfId="119" applyNumberFormat="1" applyFont="1" applyBorder="1" applyAlignment="1">
      <alignment horizontal="right" vertical="center"/>
    </xf>
    <xf numFmtId="176" fontId="29" fillId="0" borderId="27" xfId="119" applyNumberFormat="1" applyFont="1" applyBorder="1" applyAlignment="1">
      <alignment horizontal="right" vertical="center"/>
    </xf>
    <xf numFmtId="181" fontId="29" fillId="0" borderId="21" xfId="28" applyNumberFormat="1" applyFont="1" applyBorder="1" applyAlignment="1">
      <alignment horizontal="right" vertical="center"/>
    </xf>
    <xf numFmtId="181" fontId="29" fillId="0" borderId="26" xfId="28" applyNumberFormat="1" applyFont="1" applyBorder="1" applyAlignment="1">
      <alignment horizontal="right" vertical="center"/>
    </xf>
    <xf numFmtId="181" fontId="29" fillId="0" borderId="27" xfId="28" applyNumberFormat="1" applyFont="1" applyBorder="1" applyAlignment="1">
      <alignment horizontal="right" vertical="center"/>
    </xf>
    <xf numFmtId="177" fontId="29" fillId="0" borderId="21" xfId="119" applyNumberFormat="1" applyFont="1" applyBorder="1" applyAlignment="1">
      <alignment horizontal="right" vertical="center"/>
    </xf>
    <xf numFmtId="177" fontId="29" fillId="0" borderId="26" xfId="119" applyNumberFormat="1" applyFont="1" applyBorder="1" applyAlignment="1">
      <alignment horizontal="right" vertical="center"/>
    </xf>
    <xf numFmtId="177" fontId="29" fillId="0" borderId="27" xfId="119" applyNumberFormat="1" applyFont="1" applyBorder="1" applyAlignment="1">
      <alignment horizontal="right" vertical="center"/>
    </xf>
    <xf numFmtId="0" fontId="0" fillId="27" borderId="12" xfId="119" applyFont="1" applyFill="1" applyBorder="1" applyAlignment="1">
      <alignment horizontal="distributed" vertical="center" wrapText="1"/>
    </xf>
    <xf numFmtId="0" fontId="0" fillId="27" borderId="15" xfId="119" applyFont="1" applyFill="1" applyBorder="1" applyAlignment="1">
      <alignment horizontal="distributed" vertical="center" wrapText="1"/>
    </xf>
    <xf numFmtId="0" fontId="0" fillId="27" borderId="33" xfId="119" applyFont="1" applyFill="1" applyBorder="1" applyAlignment="1">
      <alignment horizontal="center" vertical="center"/>
    </xf>
    <xf numFmtId="0" fontId="0" fillId="27" borderId="25" xfId="119" applyFont="1" applyFill="1" applyBorder="1" applyAlignment="1">
      <alignment horizontal="center" vertical="center"/>
    </xf>
    <xf numFmtId="0" fontId="0" fillId="27" borderId="10" xfId="119" applyFont="1" applyFill="1" applyBorder="1" applyAlignment="1">
      <alignment horizontal="center" vertical="center" wrapText="1"/>
    </xf>
    <xf numFmtId="0" fontId="0" fillId="27" borderId="11" xfId="119" applyFont="1" applyFill="1" applyBorder="1" applyAlignment="1">
      <alignment horizontal="center" vertical="center" wrapText="1"/>
    </xf>
    <xf numFmtId="0" fontId="0" fillId="27" borderId="12" xfId="119" applyFont="1" applyFill="1" applyBorder="1" applyAlignment="1">
      <alignment horizontal="center" vertical="center" wrapText="1"/>
    </xf>
    <xf numFmtId="0" fontId="0" fillId="27" borderId="18" xfId="119" applyFont="1" applyFill="1" applyBorder="1" applyAlignment="1">
      <alignment horizontal="center" vertical="center" wrapText="1"/>
    </xf>
    <xf numFmtId="0" fontId="0" fillId="27" borderId="0" xfId="119" applyFont="1" applyFill="1" applyBorder="1" applyAlignment="1">
      <alignment horizontal="center" vertical="center" wrapText="1"/>
    </xf>
    <xf numFmtId="0" fontId="0" fillId="27" borderId="17" xfId="119" applyFont="1" applyFill="1" applyBorder="1" applyAlignment="1">
      <alignment horizontal="center" vertical="center" wrapText="1"/>
    </xf>
    <xf numFmtId="0" fontId="0" fillId="27" borderId="13" xfId="119" applyFont="1" applyFill="1" applyBorder="1" applyAlignment="1">
      <alignment horizontal="center" vertical="center" wrapText="1"/>
    </xf>
    <xf numFmtId="0" fontId="0" fillId="27" borderId="14" xfId="119" applyFont="1" applyFill="1" applyBorder="1" applyAlignment="1">
      <alignment horizontal="center" vertical="center" wrapText="1"/>
    </xf>
    <xf numFmtId="0" fontId="0" fillId="27" borderId="15" xfId="119" applyFont="1" applyFill="1" applyBorder="1" applyAlignment="1">
      <alignment horizontal="center" vertical="center" wrapText="1"/>
    </xf>
    <xf numFmtId="0" fontId="0" fillId="27" borderId="10" xfId="119" applyFont="1" applyFill="1" applyBorder="1" applyAlignment="1">
      <alignment horizontal="center" vertical="center"/>
    </xf>
    <xf numFmtId="0" fontId="0" fillId="27" borderId="11" xfId="119" applyFont="1" applyFill="1" applyBorder="1" applyAlignment="1">
      <alignment horizontal="center" vertical="center"/>
    </xf>
    <xf numFmtId="0" fontId="0" fillId="27" borderId="12" xfId="119" applyFont="1" applyFill="1" applyBorder="1" applyAlignment="1">
      <alignment horizontal="center" vertical="center"/>
    </xf>
    <xf numFmtId="0" fontId="0" fillId="27" borderId="13" xfId="119" applyFont="1" applyFill="1" applyBorder="1" applyAlignment="1">
      <alignment horizontal="center" vertical="center"/>
    </xf>
    <xf numFmtId="0" fontId="0" fillId="27" borderId="14" xfId="119" applyFont="1" applyFill="1" applyBorder="1" applyAlignment="1">
      <alignment horizontal="center" vertical="center"/>
    </xf>
    <xf numFmtId="0" fontId="0" fillId="27" borderId="15" xfId="119" applyFont="1" applyFill="1" applyBorder="1" applyAlignment="1">
      <alignment horizontal="center" vertical="center"/>
    </xf>
    <xf numFmtId="0" fontId="0" fillId="27" borderId="18" xfId="119" applyFont="1" applyFill="1" applyBorder="1" applyAlignment="1">
      <alignment horizontal="center" vertical="center"/>
    </xf>
    <xf numFmtId="0" fontId="0" fillId="27" borderId="0" xfId="119" applyFont="1" applyFill="1" applyBorder="1" applyAlignment="1">
      <alignment horizontal="center" vertical="center"/>
    </xf>
    <xf numFmtId="0" fontId="0" fillId="27" borderId="17" xfId="119" applyFont="1" applyFill="1" applyBorder="1" applyAlignment="1">
      <alignment horizontal="center" vertical="center"/>
    </xf>
    <xf numFmtId="0" fontId="0" fillId="27" borderId="22" xfId="119" applyFont="1" applyFill="1" applyBorder="1" applyAlignment="1">
      <alignment horizontal="center" vertical="center"/>
    </xf>
    <xf numFmtId="0" fontId="0" fillId="27" borderId="32" xfId="119" applyFont="1" applyFill="1" applyBorder="1" applyAlignment="1">
      <alignment horizontal="center" vertical="center"/>
    </xf>
    <xf numFmtId="0" fontId="0" fillId="28" borderId="16" xfId="119" applyFont="1" applyFill="1" applyBorder="1" applyAlignment="1">
      <alignment horizontal="center" vertical="center"/>
    </xf>
    <xf numFmtId="0" fontId="0" fillId="28" borderId="19" xfId="119" applyFont="1" applyFill="1" applyBorder="1" applyAlignment="1">
      <alignment horizontal="center" vertical="center"/>
    </xf>
    <xf numFmtId="0" fontId="0" fillId="28" borderId="20" xfId="119" applyFont="1" applyFill="1" applyBorder="1" applyAlignment="1">
      <alignment horizontal="center" vertical="center"/>
    </xf>
    <xf numFmtId="0" fontId="0" fillId="27" borderId="16" xfId="119" applyFont="1" applyFill="1" applyBorder="1" applyAlignment="1">
      <alignment horizontal="center" vertical="center"/>
    </xf>
    <xf numFmtId="0" fontId="0" fillId="27" borderId="19" xfId="119" applyFont="1" applyFill="1" applyBorder="1" applyAlignment="1">
      <alignment horizontal="center" vertical="center"/>
    </xf>
    <xf numFmtId="0" fontId="29" fillId="0" borderId="0" xfId="119" applyFont="1" applyAlignment="1">
      <alignment horizontal="left" vertical="top" wrapText="1"/>
    </xf>
    <xf numFmtId="0" fontId="0" fillId="27" borderId="16" xfId="119" applyFont="1" applyFill="1" applyBorder="1" applyAlignment="1">
      <alignment horizontal="center" vertical="center" wrapText="1"/>
    </xf>
    <xf numFmtId="0" fontId="0" fillId="27" borderId="19" xfId="119" applyFont="1" applyFill="1" applyBorder="1" applyAlignment="1">
      <alignment horizontal="center" vertical="center" wrapText="1"/>
    </xf>
  </cellXfs>
  <cellStyles count="12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ハイパーリンク 2" xfId="29"/>
    <cellStyle name="メモ 2" xfId="30"/>
    <cellStyle name="リンク セル 2" xfId="31"/>
    <cellStyle name="悪い 2" xfId="32"/>
    <cellStyle name="計算 2" xfId="33"/>
    <cellStyle name="警告文 2" xfId="34"/>
    <cellStyle name="桁区切り" xfId="121" builtinId="6"/>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 xfId="43"/>
    <cellStyle name="標準 11" xfId="44"/>
    <cellStyle name="標準 12" xfId="45"/>
    <cellStyle name="標準 13" xfId="46"/>
    <cellStyle name="標準 15" xfId="47"/>
    <cellStyle name="標準 16" xfId="48"/>
    <cellStyle name="標準 17" xfId="49"/>
    <cellStyle name="標準 18" xfId="50"/>
    <cellStyle name="標準 19" xfId="51"/>
    <cellStyle name="標準 2" xfId="52"/>
    <cellStyle name="標準 20" xfId="53"/>
    <cellStyle name="標準 21" xfId="54"/>
    <cellStyle name="標準 22" xfId="55"/>
    <cellStyle name="標準 23" xfId="56"/>
    <cellStyle name="標準 24" xfId="57"/>
    <cellStyle name="標準 25" xfId="58"/>
    <cellStyle name="標準 26" xfId="59"/>
    <cellStyle name="標準 27" xfId="60"/>
    <cellStyle name="標準 28" xfId="61"/>
    <cellStyle name="標準 29" xfId="62"/>
    <cellStyle name="標準 3" xfId="63"/>
    <cellStyle name="標準 30" xfId="64"/>
    <cellStyle name="標準 31" xfId="65"/>
    <cellStyle name="標準 32" xfId="66"/>
    <cellStyle name="標準 33" xfId="67"/>
    <cellStyle name="標準 34" xfId="68"/>
    <cellStyle name="標準 35" xfId="69"/>
    <cellStyle name="標準 36" xfId="70"/>
    <cellStyle name="標準 37" xfId="71"/>
    <cellStyle name="標準 39" xfId="72"/>
    <cellStyle name="標準 4" xfId="73"/>
    <cellStyle name="標準 40" xfId="74"/>
    <cellStyle name="標準 41" xfId="75"/>
    <cellStyle name="標準 42" xfId="76"/>
    <cellStyle name="標準 43" xfId="77"/>
    <cellStyle name="標準 44" xfId="78"/>
    <cellStyle name="標準 45" xfId="79"/>
    <cellStyle name="標準 46" xfId="80"/>
    <cellStyle name="標準 47" xfId="81"/>
    <cellStyle name="標準 48" xfId="82"/>
    <cellStyle name="標準 49" xfId="83"/>
    <cellStyle name="標準 5" xfId="84"/>
    <cellStyle name="標準 50" xfId="85"/>
    <cellStyle name="標準 51" xfId="86"/>
    <cellStyle name="標準 52" xfId="87"/>
    <cellStyle name="標準 54" xfId="88"/>
    <cellStyle name="標準 55" xfId="89"/>
    <cellStyle name="標準 56" xfId="90"/>
    <cellStyle name="標準 57" xfId="91"/>
    <cellStyle name="標準 58" xfId="92"/>
    <cellStyle name="標準 59" xfId="93"/>
    <cellStyle name="標準 6" xfId="94"/>
    <cellStyle name="標準 61" xfId="95"/>
    <cellStyle name="標準 62" xfId="96"/>
    <cellStyle name="標準 63" xfId="97"/>
    <cellStyle name="標準 64" xfId="98"/>
    <cellStyle name="標準 65" xfId="99"/>
    <cellStyle name="標準 66" xfId="100"/>
    <cellStyle name="標準 68" xfId="101"/>
    <cellStyle name="標準 69" xfId="102"/>
    <cellStyle name="標準 7" xfId="103"/>
    <cellStyle name="標準 70" xfId="104"/>
    <cellStyle name="標準 71" xfId="105"/>
    <cellStyle name="標準 72" xfId="106"/>
    <cellStyle name="標準 73" xfId="107"/>
    <cellStyle name="標準 74" xfId="108"/>
    <cellStyle name="標準 75" xfId="109"/>
    <cellStyle name="標準 76" xfId="110"/>
    <cellStyle name="標準 77" xfId="111"/>
    <cellStyle name="標準 78" xfId="112"/>
    <cellStyle name="標準 79" xfId="113"/>
    <cellStyle name="標準 8" xfId="114"/>
    <cellStyle name="標準 80" xfId="115"/>
    <cellStyle name="標準 81" xfId="116"/>
    <cellStyle name="標準 82" xfId="117"/>
    <cellStyle name="標準 83" xfId="118"/>
    <cellStyle name="標準_Sheet1" xfId="119"/>
    <cellStyle name="良い 2" xfId="1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19237</xdr:colOff>
      <xdr:row>2</xdr:row>
      <xdr:rowOff>19050</xdr:rowOff>
    </xdr:from>
    <xdr:to>
      <xdr:col>6</xdr:col>
      <xdr:colOff>38287</xdr:colOff>
      <xdr:row>4</xdr:row>
      <xdr:rowOff>0</xdr:rowOff>
    </xdr:to>
    <xdr:sp macro="" textlink="">
      <xdr:nvSpPr>
        <xdr:cNvPr id="13429" name="直角三角形 3">
          <a:extLst>
            <a:ext uri="{FF2B5EF4-FFF2-40B4-BE49-F238E27FC236}">
              <a16:creationId xmlns:a16="http://schemas.microsoft.com/office/drawing/2014/main" id="{7071D834-8ED1-4889-81FB-FBD699D7820B}"/>
            </a:ext>
          </a:extLst>
        </xdr:cNvPr>
        <xdr:cNvSpPr>
          <a:spLocks noChangeArrowheads="1"/>
        </xdr:cNvSpPr>
      </xdr:nvSpPr>
      <xdr:spPr bwMode="auto">
        <a:xfrm>
          <a:off x="646766" y="579344"/>
          <a:ext cx="2753286" cy="742950"/>
        </a:xfrm>
        <a:prstGeom prst="rtTriangle">
          <a:avLst/>
        </a:prstGeom>
        <a:solidFill>
          <a:srgbClr val="FFFAC2"/>
        </a:solidFill>
        <a:ln w="9525" algn="ctr">
          <a:solidFill>
            <a:srgbClr val="000000"/>
          </a:solidFill>
          <a:round/>
          <a:headEnd/>
          <a:tailEnd/>
        </a:ln>
      </xdr:spPr>
    </xdr:sp>
    <xdr:clientData/>
  </xdr:twoCellAnchor>
  <xdr:twoCellAnchor>
    <xdr:from>
      <xdr:col>1</xdr:col>
      <xdr:colOff>33279</xdr:colOff>
      <xdr:row>3</xdr:row>
      <xdr:rowOff>218177</xdr:rowOff>
    </xdr:from>
    <xdr:to>
      <xdr:col>5</xdr:col>
      <xdr:colOff>1384673</xdr:colOff>
      <xdr:row>4</xdr:row>
      <xdr:rowOff>30442</xdr:rowOff>
    </xdr:to>
    <xdr:sp macro="" textlink="">
      <xdr:nvSpPr>
        <xdr:cNvPr id="9" name="テキスト ボックス 8">
          <a:extLst>
            <a:ext uri="{FF2B5EF4-FFF2-40B4-BE49-F238E27FC236}">
              <a16:creationId xmlns:a16="http://schemas.microsoft.com/office/drawing/2014/main" id="{02DE08B1-68EB-462E-AB3E-ED4FD1F955E3}"/>
            </a:ext>
          </a:extLst>
        </xdr:cNvPr>
        <xdr:cNvSpPr txBox="1"/>
      </xdr:nvSpPr>
      <xdr:spPr>
        <a:xfrm>
          <a:off x="660808" y="1013795"/>
          <a:ext cx="2315100" cy="338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防火対象物の区分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Q49"/>
  <sheetViews>
    <sheetView showGridLines="0" tabSelected="1" zoomScaleNormal="100" zoomScaleSheetLayoutView="100" workbookViewId="0"/>
  </sheetViews>
  <sheetFormatPr defaultColWidth="9" defaultRowHeight="13.5" x14ac:dyDescent="0.15"/>
  <cols>
    <col min="1" max="1" width="9" style="20"/>
    <col min="2" max="2" width="1.375" style="20" customWidth="1"/>
    <col min="3" max="3" width="10.625" style="20" customWidth="1"/>
    <col min="4" max="4" width="1.5" style="20" customWidth="1"/>
    <col min="5" max="5" width="4.625" style="8" customWidth="1"/>
    <col min="6" max="6" width="25.625" style="20" customWidth="1"/>
    <col min="7" max="7" width="14.625" style="20" customWidth="1"/>
    <col min="8" max="8" width="1.625" style="20" customWidth="1"/>
    <col min="9" max="9" width="12.625" style="20" customWidth="1"/>
    <col min="10" max="11" width="1.625" style="20" customWidth="1"/>
    <col min="12" max="12" width="12.625" style="10" customWidth="1"/>
    <col min="13" max="14" width="1.625" style="20" customWidth="1"/>
    <col min="15" max="15" width="12.625" style="20" customWidth="1"/>
    <col min="16" max="17" width="1.625" style="20" customWidth="1"/>
    <col min="18" max="18" width="12.625" style="10" customWidth="1"/>
    <col min="19" max="20" width="1.625" style="20" customWidth="1"/>
    <col min="21" max="21" width="12.625" style="20" customWidth="1"/>
    <col min="22" max="23" width="1.625" style="20" customWidth="1"/>
    <col min="24" max="24" width="12.625" style="20" customWidth="1"/>
    <col min="25" max="25" width="1.625" style="20" customWidth="1"/>
    <col min="26" max="26" width="8.875" style="24" bestFit="1" customWidth="1"/>
    <col min="27" max="27" width="9.5" style="24" customWidth="1"/>
    <col min="28" max="28" width="13.375" style="24" customWidth="1"/>
    <col min="29" max="29" width="7.5" style="24" customWidth="1"/>
    <col min="30" max="30" width="8" style="24" customWidth="1"/>
    <col min="31" max="31" width="8.875" style="24" bestFit="1" customWidth="1"/>
    <col min="32" max="32" width="9" style="24"/>
    <col min="33" max="33" width="7.625" style="24" customWidth="1"/>
    <col min="34" max="35" width="9" style="24"/>
    <col min="36" max="36" width="9.375" style="20" customWidth="1"/>
    <col min="37" max="37" width="9.125" style="37" customWidth="1"/>
    <col min="38" max="38" width="9" style="37"/>
    <col min="39" max="16384" width="9" style="20"/>
  </cols>
  <sheetData>
    <row r="1" spans="2:43" s="8" customFormat="1" ht="25.5" customHeight="1" x14ac:dyDescent="0.15">
      <c r="B1" s="2"/>
      <c r="C1" s="131" t="s">
        <v>59</v>
      </c>
      <c r="D1" s="131"/>
      <c r="E1" s="131"/>
      <c r="F1" s="131"/>
      <c r="G1" s="131"/>
      <c r="H1" s="131"/>
      <c r="I1" s="131"/>
      <c r="J1" s="131"/>
      <c r="K1" s="131"/>
      <c r="L1" s="131"/>
      <c r="M1" s="131"/>
      <c r="N1" s="131"/>
      <c r="O1" s="131"/>
      <c r="P1" s="131"/>
      <c r="Q1" s="131"/>
      <c r="R1" s="131"/>
      <c r="S1" s="3"/>
      <c r="T1" s="4"/>
      <c r="U1" s="5"/>
      <c r="V1" s="6"/>
      <c r="W1" s="3"/>
      <c r="X1" s="3"/>
      <c r="Y1" s="3"/>
      <c r="Z1" s="6"/>
      <c r="AA1" s="6"/>
      <c r="AB1" s="6"/>
      <c r="AC1" s="6"/>
      <c r="AD1" s="6"/>
      <c r="AE1" s="6"/>
      <c r="AF1" s="6"/>
      <c r="AG1" s="6"/>
      <c r="AH1" s="6"/>
      <c r="AI1" s="6"/>
      <c r="AJ1" s="7"/>
      <c r="AK1" s="7"/>
      <c r="AL1" s="7"/>
    </row>
    <row r="2" spans="2:43" ht="18.75" customHeight="1" x14ac:dyDescent="0.15">
      <c r="B2" s="9"/>
      <c r="C2" s="9"/>
      <c r="D2" s="9"/>
      <c r="E2" s="2"/>
      <c r="F2" s="9"/>
      <c r="G2" s="9"/>
      <c r="H2" s="9"/>
      <c r="I2" s="9"/>
      <c r="J2" s="9"/>
      <c r="K2" s="9"/>
      <c r="M2" s="9"/>
      <c r="N2" s="9"/>
      <c r="O2" s="11"/>
      <c r="P2" s="11"/>
      <c r="Q2" s="12"/>
      <c r="R2" s="13"/>
      <c r="S2" s="14"/>
      <c r="T2" s="9"/>
      <c r="U2" s="15"/>
      <c r="V2" s="11"/>
      <c r="W2" s="12"/>
      <c r="X2" s="11"/>
      <c r="Y2" s="14" t="s">
        <v>40</v>
      </c>
      <c r="Z2" s="16"/>
      <c r="AA2" s="1"/>
      <c r="AB2" s="1"/>
      <c r="AC2" s="17"/>
      <c r="AD2" s="17"/>
      <c r="AE2" s="18"/>
      <c r="AF2" s="18"/>
      <c r="AG2" s="18"/>
      <c r="AH2" s="18"/>
      <c r="AI2" s="17"/>
      <c r="AJ2" s="19"/>
      <c r="AK2" s="19"/>
      <c r="AL2" s="19"/>
    </row>
    <row r="3" spans="2:43" ht="18.75" customHeight="1" x14ac:dyDescent="0.15">
      <c r="B3" s="21"/>
      <c r="C3" s="22"/>
      <c r="D3" s="22"/>
      <c r="E3" s="23"/>
      <c r="F3" s="50" t="s">
        <v>0</v>
      </c>
      <c r="G3" s="132" t="s">
        <v>62</v>
      </c>
      <c r="H3" s="137" t="s">
        <v>61</v>
      </c>
      <c r="I3" s="138"/>
      <c r="J3" s="138"/>
      <c r="K3" s="51"/>
      <c r="L3" s="52"/>
      <c r="M3" s="53"/>
      <c r="N3" s="137" t="s">
        <v>60</v>
      </c>
      <c r="O3" s="138"/>
      <c r="P3" s="138"/>
      <c r="Q3" s="51"/>
      <c r="R3" s="52"/>
      <c r="S3" s="54"/>
      <c r="T3" s="137" t="s">
        <v>63</v>
      </c>
      <c r="U3" s="138"/>
      <c r="V3" s="138"/>
      <c r="W3" s="51"/>
      <c r="X3" s="53"/>
      <c r="Y3" s="54"/>
      <c r="AJ3" s="25"/>
      <c r="AK3" s="25"/>
      <c r="AL3" s="25"/>
    </row>
    <row r="4" spans="2:43" ht="35.1" customHeight="1" x14ac:dyDescent="0.15">
      <c r="B4" s="26"/>
      <c r="C4" s="27"/>
      <c r="D4" s="27"/>
      <c r="E4" s="28"/>
      <c r="F4" s="29"/>
      <c r="G4" s="133"/>
      <c r="H4" s="139"/>
      <c r="I4" s="140"/>
      <c r="J4" s="140"/>
      <c r="K4" s="134" t="s">
        <v>28</v>
      </c>
      <c r="L4" s="135"/>
      <c r="M4" s="136"/>
      <c r="N4" s="139"/>
      <c r="O4" s="140"/>
      <c r="P4" s="140"/>
      <c r="Q4" s="134" t="s">
        <v>29</v>
      </c>
      <c r="R4" s="135"/>
      <c r="S4" s="136"/>
      <c r="T4" s="139"/>
      <c r="U4" s="140"/>
      <c r="V4" s="140"/>
      <c r="W4" s="128" t="s">
        <v>37</v>
      </c>
      <c r="X4" s="129"/>
      <c r="Y4" s="130"/>
      <c r="AJ4" s="25"/>
      <c r="AK4" s="25"/>
      <c r="AL4" s="25"/>
    </row>
    <row r="5" spans="2:43" ht="20.100000000000001" customHeight="1" x14ac:dyDescent="0.15">
      <c r="B5" s="166" t="s">
        <v>41</v>
      </c>
      <c r="C5" s="167"/>
      <c r="D5" s="168"/>
      <c r="E5" s="30" t="s">
        <v>1</v>
      </c>
      <c r="F5" s="31" t="s">
        <v>2</v>
      </c>
      <c r="G5" s="55">
        <v>67</v>
      </c>
      <c r="H5" s="56"/>
      <c r="I5" s="55">
        <v>64</v>
      </c>
      <c r="J5" s="57"/>
      <c r="K5" s="58"/>
      <c r="L5" s="59">
        <f t="shared" ref="L5:L14" si="0">IFERROR(I5/G5*100,"-")</f>
        <v>95.522388059701484</v>
      </c>
      <c r="M5" s="60"/>
      <c r="N5" s="61"/>
      <c r="O5" s="62">
        <v>64</v>
      </c>
      <c r="P5" s="57"/>
      <c r="Q5" s="58"/>
      <c r="R5" s="59">
        <f>IFERROR(O5/G5*100,"-")</f>
        <v>95.522388059701484</v>
      </c>
      <c r="S5" s="63"/>
      <c r="T5" s="61"/>
      <c r="U5" s="62">
        <v>60</v>
      </c>
      <c r="V5" s="57"/>
      <c r="W5" s="64"/>
      <c r="X5" s="59">
        <f>IFERROR(U5/G5*100,"-")</f>
        <v>89.552238805970148</v>
      </c>
      <c r="Y5" s="65"/>
      <c r="AJ5" s="25"/>
      <c r="AK5" s="25"/>
      <c r="AL5" s="25"/>
      <c r="AM5" s="32"/>
      <c r="AN5" s="32"/>
      <c r="AO5" s="32"/>
      <c r="AP5" s="32"/>
      <c r="AQ5" s="32"/>
    </row>
    <row r="6" spans="2:43" ht="20.100000000000001" customHeight="1" x14ac:dyDescent="0.15">
      <c r="B6" s="169"/>
      <c r="C6" s="170"/>
      <c r="D6" s="171"/>
      <c r="E6" s="33" t="s">
        <v>3</v>
      </c>
      <c r="F6" s="34" t="s">
        <v>4</v>
      </c>
      <c r="G6" s="66">
        <v>10</v>
      </c>
      <c r="H6" s="67"/>
      <c r="I6" s="66">
        <v>9</v>
      </c>
      <c r="J6" s="68"/>
      <c r="K6" s="69"/>
      <c r="L6" s="59">
        <f t="shared" si="0"/>
        <v>90</v>
      </c>
      <c r="M6" s="70"/>
      <c r="N6" s="71"/>
      <c r="O6" s="66">
        <v>9</v>
      </c>
      <c r="P6" s="68"/>
      <c r="Q6" s="69"/>
      <c r="R6" s="59">
        <f t="shared" ref="R6:R14" si="1">IFERROR(O6/G6*100,"-")</f>
        <v>90</v>
      </c>
      <c r="S6" s="72"/>
      <c r="T6" s="71"/>
      <c r="U6" s="66">
        <v>9</v>
      </c>
      <c r="V6" s="68"/>
      <c r="W6" s="73"/>
      <c r="X6" s="59">
        <f t="shared" ref="X6:X14" si="2">IFERROR(U6/G6*100,"-")</f>
        <v>90</v>
      </c>
      <c r="Y6" s="74"/>
      <c r="AJ6" s="25"/>
      <c r="AK6" s="25"/>
      <c r="AL6" s="25"/>
      <c r="AM6" s="32"/>
      <c r="AN6" s="32"/>
      <c r="AO6" s="32"/>
      <c r="AP6" s="32"/>
      <c r="AQ6" s="32"/>
    </row>
    <row r="7" spans="2:43" ht="20.100000000000001" customHeight="1" x14ac:dyDescent="0.15">
      <c r="B7" s="166" t="s">
        <v>42</v>
      </c>
      <c r="C7" s="167"/>
      <c r="D7" s="168"/>
      <c r="E7" s="33" t="s">
        <v>1</v>
      </c>
      <c r="F7" s="34" t="s">
        <v>5</v>
      </c>
      <c r="G7" s="66">
        <v>0</v>
      </c>
      <c r="H7" s="67"/>
      <c r="I7" s="66">
        <v>0</v>
      </c>
      <c r="J7" s="68"/>
      <c r="K7" s="69"/>
      <c r="L7" s="59" t="str">
        <f t="shared" si="0"/>
        <v>-</v>
      </c>
      <c r="M7" s="70"/>
      <c r="N7" s="71"/>
      <c r="O7" s="75">
        <v>0</v>
      </c>
      <c r="P7" s="68"/>
      <c r="Q7" s="69"/>
      <c r="R7" s="59" t="str">
        <f t="shared" si="1"/>
        <v>-</v>
      </c>
      <c r="S7" s="72"/>
      <c r="T7" s="71"/>
      <c r="U7" s="66">
        <v>0</v>
      </c>
      <c r="V7" s="68"/>
      <c r="W7" s="73"/>
      <c r="X7" s="59" t="str">
        <f t="shared" si="2"/>
        <v>-</v>
      </c>
      <c r="Y7" s="74"/>
      <c r="AJ7" s="25"/>
      <c r="AK7" s="25"/>
      <c r="AL7" s="25"/>
      <c r="AM7" s="32"/>
      <c r="AN7" s="32"/>
      <c r="AO7" s="32"/>
      <c r="AP7" s="32"/>
      <c r="AQ7" s="32"/>
    </row>
    <row r="8" spans="2:43" ht="20.100000000000001" customHeight="1" x14ac:dyDescent="0.15">
      <c r="B8" s="172"/>
      <c r="C8" s="173"/>
      <c r="D8" s="174"/>
      <c r="E8" s="35" t="s">
        <v>3</v>
      </c>
      <c r="F8" s="36" t="s">
        <v>6</v>
      </c>
      <c r="G8" s="55">
        <v>22</v>
      </c>
      <c r="H8" s="56"/>
      <c r="I8" s="55">
        <v>21</v>
      </c>
      <c r="J8" s="76"/>
      <c r="K8" s="77"/>
      <c r="L8" s="59">
        <f t="shared" si="0"/>
        <v>95.454545454545453</v>
      </c>
      <c r="M8" s="78"/>
      <c r="N8" s="79"/>
      <c r="O8" s="55">
        <v>21</v>
      </c>
      <c r="P8" s="80"/>
      <c r="Q8" s="77"/>
      <c r="R8" s="59">
        <f t="shared" si="1"/>
        <v>95.454545454545453</v>
      </c>
      <c r="S8" s="81"/>
      <c r="T8" s="79"/>
      <c r="U8" s="55">
        <v>20</v>
      </c>
      <c r="V8" s="80"/>
      <c r="W8" s="82"/>
      <c r="X8" s="59">
        <f t="shared" si="2"/>
        <v>90.909090909090907</v>
      </c>
      <c r="Y8" s="83"/>
      <c r="AJ8" s="25"/>
      <c r="AK8" s="25"/>
      <c r="AL8" s="25"/>
      <c r="AM8" s="32"/>
      <c r="AN8" s="32"/>
      <c r="AO8" s="32"/>
      <c r="AP8" s="32"/>
      <c r="AQ8" s="32"/>
    </row>
    <row r="9" spans="2:43" ht="20.100000000000001" customHeight="1" x14ac:dyDescent="0.15">
      <c r="B9" s="172"/>
      <c r="C9" s="173"/>
      <c r="D9" s="174"/>
      <c r="E9" s="33" t="s">
        <v>26</v>
      </c>
      <c r="F9" s="34" t="s">
        <v>25</v>
      </c>
      <c r="G9" s="66">
        <v>0</v>
      </c>
      <c r="H9" s="67"/>
      <c r="I9" s="66">
        <v>0</v>
      </c>
      <c r="J9" s="68"/>
      <c r="K9" s="69"/>
      <c r="L9" s="59" t="str">
        <f t="shared" si="0"/>
        <v>-</v>
      </c>
      <c r="M9" s="70"/>
      <c r="N9" s="71"/>
      <c r="O9" s="75">
        <v>0</v>
      </c>
      <c r="P9" s="68"/>
      <c r="Q9" s="69"/>
      <c r="R9" s="59" t="str">
        <f t="shared" si="1"/>
        <v>-</v>
      </c>
      <c r="S9" s="72"/>
      <c r="T9" s="71"/>
      <c r="U9" s="66">
        <v>0</v>
      </c>
      <c r="V9" s="68"/>
      <c r="W9" s="73"/>
      <c r="X9" s="59" t="str">
        <f t="shared" si="2"/>
        <v>-</v>
      </c>
      <c r="Y9" s="74"/>
      <c r="AM9" s="32"/>
      <c r="AN9" s="32"/>
      <c r="AO9" s="32"/>
      <c r="AP9" s="32"/>
      <c r="AQ9" s="32"/>
    </row>
    <row r="10" spans="2:43" ht="20.100000000000001" customHeight="1" x14ac:dyDescent="0.15">
      <c r="B10" s="169"/>
      <c r="C10" s="170"/>
      <c r="D10" s="171"/>
      <c r="E10" s="38" t="s">
        <v>30</v>
      </c>
      <c r="F10" s="39" t="s">
        <v>32</v>
      </c>
      <c r="G10" s="84">
        <v>0</v>
      </c>
      <c r="H10" s="85"/>
      <c r="I10" s="84">
        <v>0</v>
      </c>
      <c r="J10" s="86"/>
      <c r="K10" s="87"/>
      <c r="L10" s="59" t="str">
        <f t="shared" si="0"/>
        <v>-</v>
      </c>
      <c r="M10" s="78"/>
      <c r="N10" s="79"/>
      <c r="O10" s="55">
        <v>0</v>
      </c>
      <c r="P10" s="76"/>
      <c r="Q10" s="77"/>
      <c r="R10" s="59" t="str">
        <f t="shared" si="1"/>
        <v>-</v>
      </c>
      <c r="S10" s="81"/>
      <c r="T10" s="79"/>
      <c r="U10" s="55">
        <v>0</v>
      </c>
      <c r="V10" s="76"/>
      <c r="W10" s="82"/>
      <c r="X10" s="59" t="str">
        <f t="shared" si="2"/>
        <v>-</v>
      </c>
      <c r="Y10" s="88"/>
      <c r="AM10" s="32"/>
      <c r="AN10" s="32"/>
      <c r="AO10" s="32"/>
      <c r="AP10" s="32"/>
      <c r="AQ10" s="32"/>
    </row>
    <row r="11" spans="2:43" ht="20.100000000000001" customHeight="1" x14ac:dyDescent="0.15">
      <c r="B11" s="166" t="s">
        <v>43</v>
      </c>
      <c r="C11" s="167"/>
      <c r="D11" s="168"/>
      <c r="E11" s="30" t="s">
        <v>1</v>
      </c>
      <c r="F11" s="31" t="s">
        <v>7</v>
      </c>
      <c r="G11" s="62">
        <v>0</v>
      </c>
      <c r="H11" s="89"/>
      <c r="I11" s="62">
        <v>0</v>
      </c>
      <c r="J11" s="57"/>
      <c r="K11" s="58"/>
      <c r="L11" s="59" t="str">
        <f t="shared" si="0"/>
        <v>-</v>
      </c>
      <c r="M11" s="70"/>
      <c r="N11" s="71"/>
      <c r="O11" s="66">
        <v>0</v>
      </c>
      <c r="P11" s="68"/>
      <c r="Q11" s="69"/>
      <c r="R11" s="59" t="str">
        <f t="shared" si="1"/>
        <v>-</v>
      </c>
      <c r="S11" s="72"/>
      <c r="T11" s="71"/>
      <c r="U11" s="66">
        <v>0</v>
      </c>
      <c r="V11" s="68"/>
      <c r="W11" s="73"/>
      <c r="X11" s="59" t="str">
        <f t="shared" si="2"/>
        <v>-</v>
      </c>
      <c r="Y11" s="65"/>
      <c r="AM11" s="32"/>
      <c r="AN11" s="32"/>
      <c r="AO11" s="32"/>
      <c r="AP11" s="32"/>
      <c r="AQ11" s="32"/>
    </row>
    <row r="12" spans="2:43" ht="20.100000000000001" customHeight="1" x14ac:dyDescent="0.15">
      <c r="B12" s="169"/>
      <c r="C12" s="170"/>
      <c r="D12" s="171"/>
      <c r="E12" s="33" t="s">
        <v>3</v>
      </c>
      <c r="F12" s="34" t="s">
        <v>31</v>
      </c>
      <c r="G12" s="66">
        <v>0</v>
      </c>
      <c r="H12" s="67"/>
      <c r="I12" s="66">
        <v>0</v>
      </c>
      <c r="J12" s="68"/>
      <c r="K12" s="69"/>
      <c r="L12" s="59" t="str">
        <f t="shared" si="0"/>
        <v>-</v>
      </c>
      <c r="M12" s="70"/>
      <c r="N12" s="71"/>
      <c r="O12" s="66">
        <v>0</v>
      </c>
      <c r="P12" s="68"/>
      <c r="Q12" s="69"/>
      <c r="R12" s="59" t="str">
        <f t="shared" si="1"/>
        <v>-</v>
      </c>
      <c r="S12" s="72"/>
      <c r="T12" s="71"/>
      <c r="U12" s="66">
        <v>0</v>
      </c>
      <c r="V12" s="68"/>
      <c r="W12" s="73"/>
      <c r="X12" s="59" t="str">
        <f t="shared" si="2"/>
        <v>-</v>
      </c>
      <c r="Y12" s="74"/>
      <c r="AM12" s="32"/>
      <c r="AN12" s="32"/>
      <c r="AO12" s="32"/>
      <c r="AP12" s="32"/>
      <c r="AQ12" s="32"/>
    </row>
    <row r="13" spans="2:43" ht="20.100000000000001" customHeight="1" x14ac:dyDescent="0.15">
      <c r="B13" s="180" t="s">
        <v>44</v>
      </c>
      <c r="C13" s="181"/>
      <c r="D13" s="181"/>
      <c r="E13" s="125"/>
      <c r="F13" s="39" t="s">
        <v>8</v>
      </c>
      <c r="G13" s="90">
        <v>322</v>
      </c>
      <c r="H13" s="85"/>
      <c r="I13" s="90">
        <v>319</v>
      </c>
      <c r="J13" s="86"/>
      <c r="K13" s="87"/>
      <c r="L13" s="59">
        <f t="shared" si="0"/>
        <v>99.068322981366464</v>
      </c>
      <c r="M13" s="91"/>
      <c r="N13" s="92"/>
      <c r="O13" s="90">
        <v>310</v>
      </c>
      <c r="P13" s="93"/>
      <c r="Q13" s="87"/>
      <c r="R13" s="59">
        <f t="shared" si="1"/>
        <v>96.273291925465841</v>
      </c>
      <c r="S13" s="94"/>
      <c r="T13" s="92"/>
      <c r="U13" s="90">
        <v>306</v>
      </c>
      <c r="V13" s="93"/>
      <c r="W13" s="95"/>
      <c r="X13" s="59">
        <f t="shared" si="2"/>
        <v>95.031055900621126</v>
      </c>
      <c r="Y13" s="88"/>
      <c r="AM13" s="32"/>
      <c r="AN13" s="32"/>
      <c r="AO13" s="32"/>
      <c r="AP13" s="32"/>
      <c r="AQ13" s="32"/>
    </row>
    <row r="14" spans="2:43" ht="20.100000000000001" customHeight="1" x14ac:dyDescent="0.15">
      <c r="B14" s="166" t="s">
        <v>45</v>
      </c>
      <c r="C14" s="167"/>
      <c r="D14" s="168"/>
      <c r="E14" s="33" t="s">
        <v>1</v>
      </c>
      <c r="F14" s="34" t="s">
        <v>9</v>
      </c>
      <c r="G14" s="66">
        <v>436</v>
      </c>
      <c r="H14" s="67"/>
      <c r="I14" s="66">
        <v>427</v>
      </c>
      <c r="J14" s="68"/>
      <c r="K14" s="69"/>
      <c r="L14" s="59">
        <f t="shared" si="0"/>
        <v>97.935779816513758</v>
      </c>
      <c r="M14" s="70"/>
      <c r="N14" s="71"/>
      <c r="O14" s="66">
        <v>420</v>
      </c>
      <c r="P14" s="68"/>
      <c r="Q14" s="69"/>
      <c r="R14" s="59">
        <f t="shared" si="1"/>
        <v>96.330275229357795</v>
      </c>
      <c r="S14" s="72"/>
      <c r="T14" s="71"/>
      <c r="U14" s="66">
        <v>410</v>
      </c>
      <c r="V14" s="68"/>
      <c r="W14" s="73"/>
      <c r="X14" s="59">
        <f t="shared" si="2"/>
        <v>94.036697247706428</v>
      </c>
      <c r="Y14" s="74"/>
      <c r="AM14" s="32"/>
      <c r="AN14" s="32"/>
      <c r="AO14" s="32"/>
      <c r="AP14" s="32"/>
      <c r="AQ14" s="32"/>
    </row>
    <row r="15" spans="2:43" ht="20.100000000000001" customHeight="1" x14ac:dyDescent="0.15">
      <c r="B15" s="169"/>
      <c r="C15" s="170"/>
      <c r="D15" s="171"/>
      <c r="E15" s="38" t="s">
        <v>3</v>
      </c>
      <c r="F15" s="39" t="s">
        <v>10</v>
      </c>
      <c r="G15" s="96"/>
      <c r="H15" s="144"/>
      <c r="I15" s="145"/>
      <c r="J15" s="146"/>
      <c r="K15" s="147"/>
      <c r="L15" s="148"/>
      <c r="M15" s="149"/>
      <c r="N15" s="150"/>
      <c r="O15" s="151"/>
      <c r="P15" s="152"/>
      <c r="Q15" s="147"/>
      <c r="R15" s="148"/>
      <c r="S15" s="149"/>
      <c r="T15" s="150"/>
      <c r="U15" s="151"/>
      <c r="V15" s="152"/>
      <c r="W15" s="141"/>
      <c r="X15" s="142"/>
      <c r="Y15" s="143"/>
      <c r="AM15" s="32"/>
      <c r="AN15" s="32"/>
      <c r="AO15" s="32"/>
      <c r="AP15" s="32"/>
      <c r="AQ15" s="32"/>
    </row>
    <row r="16" spans="2:43" ht="20.100000000000001" customHeight="1" x14ac:dyDescent="0.15">
      <c r="B16" s="166" t="s">
        <v>46</v>
      </c>
      <c r="C16" s="167"/>
      <c r="D16" s="168"/>
      <c r="E16" s="35" t="s">
        <v>1</v>
      </c>
      <c r="F16" s="36" t="s">
        <v>11</v>
      </c>
      <c r="G16" s="62">
        <v>847</v>
      </c>
      <c r="H16" s="56"/>
      <c r="I16" s="62">
        <v>817</v>
      </c>
      <c r="J16" s="76"/>
      <c r="K16" s="77"/>
      <c r="L16" s="59">
        <f t="shared" ref="L16:L28" si="3">IFERROR(I16/G16*100,"-")</f>
        <v>96.45808736717828</v>
      </c>
      <c r="M16" s="78"/>
      <c r="N16" s="79"/>
      <c r="O16" s="62">
        <v>795</v>
      </c>
      <c r="P16" s="76"/>
      <c r="Q16" s="77"/>
      <c r="R16" s="59">
        <f t="shared" ref="R16:R28" si="4">IFERROR(O16/G16*100,"-")</f>
        <v>93.860684769775688</v>
      </c>
      <c r="S16" s="81"/>
      <c r="T16" s="79"/>
      <c r="U16" s="62">
        <v>766</v>
      </c>
      <c r="V16" s="76"/>
      <c r="W16" s="82"/>
      <c r="X16" s="59">
        <f t="shared" ref="X16:X28" si="5">IFERROR(U16/G16*100,"-")</f>
        <v>90.436835891381349</v>
      </c>
      <c r="Y16" s="83"/>
      <c r="AM16" s="32"/>
      <c r="AN16" s="32"/>
      <c r="AO16" s="32"/>
      <c r="AP16" s="32"/>
      <c r="AQ16" s="32"/>
    </row>
    <row r="17" spans="2:43" ht="20.100000000000001" customHeight="1" x14ac:dyDescent="0.15">
      <c r="B17" s="172"/>
      <c r="C17" s="173"/>
      <c r="D17" s="174"/>
      <c r="E17" s="33" t="s">
        <v>3</v>
      </c>
      <c r="F17" s="34" t="s">
        <v>33</v>
      </c>
      <c r="G17" s="66">
        <v>40</v>
      </c>
      <c r="H17" s="67"/>
      <c r="I17" s="66">
        <v>38</v>
      </c>
      <c r="J17" s="68"/>
      <c r="K17" s="69"/>
      <c r="L17" s="59">
        <f t="shared" si="3"/>
        <v>95</v>
      </c>
      <c r="M17" s="70"/>
      <c r="N17" s="71"/>
      <c r="O17" s="66">
        <v>37</v>
      </c>
      <c r="P17" s="68"/>
      <c r="Q17" s="69"/>
      <c r="R17" s="97">
        <f t="shared" si="4"/>
        <v>92.5</v>
      </c>
      <c r="S17" s="72"/>
      <c r="T17" s="71"/>
      <c r="U17" s="66">
        <v>37</v>
      </c>
      <c r="V17" s="68"/>
      <c r="W17" s="73"/>
      <c r="X17" s="97">
        <f t="shared" si="5"/>
        <v>92.5</v>
      </c>
      <c r="Y17" s="74"/>
      <c r="AM17" s="32"/>
      <c r="AN17" s="32"/>
      <c r="AO17" s="32"/>
      <c r="AP17" s="32"/>
      <c r="AQ17" s="32"/>
    </row>
    <row r="18" spans="2:43" ht="20.100000000000001" customHeight="1" x14ac:dyDescent="0.15">
      <c r="B18" s="172"/>
      <c r="C18" s="173"/>
      <c r="D18" s="174"/>
      <c r="E18" s="35" t="s">
        <v>26</v>
      </c>
      <c r="F18" s="40" t="s">
        <v>34</v>
      </c>
      <c r="G18" s="55">
        <v>14</v>
      </c>
      <c r="H18" s="56"/>
      <c r="I18" s="55">
        <v>14</v>
      </c>
      <c r="J18" s="76"/>
      <c r="K18" s="77"/>
      <c r="L18" s="59">
        <f t="shared" si="3"/>
        <v>100</v>
      </c>
      <c r="M18" s="78"/>
      <c r="N18" s="79"/>
      <c r="O18" s="55">
        <v>14</v>
      </c>
      <c r="P18" s="76"/>
      <c r="Q18" s="77"/>
      <c r="R18" s="98">
        <f t="shared" si="4"/>
        <v>100</v>
      </c>
      <c r="S18" s="81"/>
      <c r="T18" s="79"/>
      <c r="U18" s="55">
        <v>14</v>
      </c>
      <c r="V18" s="76"/>
      <c r="W18" s="82"/>
      <c r="X18" s="98">
        <f t="shared" si="5"/>
        <v>100</v>
      </c>
      <c r="Y18" s="83"/>
      <c r="AM18" s="32"/>
      <c r="AN18" s="32"/>
      <c r="AO18" s="32"/>
      <c r="AP18" s="32"/>
      <c r="AQ18" s="32"/>
    </row>
    <row r="19" spans="2:43" ht="20.100000000000001" customHeight="1" x14ac:dyDescent="0.15">
      <c r="B19" s="169"/>
      <c r="C19" s="170"/>
      <c r="D19" s="171"/>
      <c r="E19" s="33" t="s">
        <v>30</v>
      </c>
      <c r="F19" s="34" t="s">
        <v>35</v>
      </c>
      <c r="G19" s="66">
        <v>0</v>
      </c>
      <c r="H19" s="67"/>
      <c r="I19" s="66">
        <v>0</v>
      </c>
      <c r="J19" s="68"/>
      <c r="K19" s="69"/>
      <c r="L19" s="59" t="str">
        <f t="shared" si="3"/>
        <v>-</v>
      </c>
      <c r="M19" s="70"/>
      <c r="N19" s="71"/>
      <c r="O19" s="66">
        <v>0</v>
      </c>
      <c r="P19" s="68"/>
      <c r="Q19" s="69"/>
      <c r="R19" s="97" t="str">
        <f t="shared" si="4"/>
        <v>-</v>
      </c>
      <c r="S19" s="72"/>
      <c r="T19" s="71"/>
      <c r="U19" s="66">
        <v>0</v>
      </c>
      <c r="V19" s="68"/>
      <c r="W19" s="73"/>
      <c r="X19" s="97" t="str">
        <f t="shared" si="5"/>
        <v>-</v>
      </c>
      <c r="Y19" s="74"/>
      <c r="AM19" s="32"/>
      <c r="AN19" s="32"/>
      <c r="AO19" s="32"/>
      <c r="AP19" s="32"/>
      <c r="AQ19" s="32"/>
    </row>
    <row r="20" spans="2:43" ht="20.100000000000001" customHeight="1" x14ac:dyDescent="0.15">
      <c r="B20" s="180" t="s">
        <v>47</v>
      </c>
      <c r="C20" s="181"/>
      <c r="D20" s="181"/>
      <c r="E20" s="125"/>
      <c r="F20" s="39" t="s">
        <v>12</v>
      </c>
      <c r="G20" s="84">
        <v>848</v>
      </c>
      <c r="H20" s="85"/>
      <c r="I20" s="84">
        <v>809</v>
      </c>
      <c r="J20" s="86"/>
      <c r="K20" s="87"/>
      <c r="L20" s="59">
        <f t="shared" si="3"/>
        <v>95.40094339622641</v>
      </c>
      <c r="M20" s="91"/>
      <c r="N20" s="92"/>
      <c r="O20" s="84">
        <v>775</v>
      </c>
      <c r="P20" s="86"/>
      <c r="Q20" s="87"/>
      <c r="R20" s="99">
        <f t="shared" si="4"/>
        <v>91.391509433962256</v>
      </c>
      <c r="S20" s="94"/>
      <c r="T20" s="92"/>
      <c r="U20" s="84">
        <v>731</v>
      </c>
      <c r="V20" s="86"/>
      <c r="W20" s="95"/>
      <c r="X20" s="99">
        <f t="shared" si="5"/>
        <v>86.202830188679243</v>
      </c>
      <c r="Y20" s="88"/>
      <c r="AM20" s="32"/>
      <c r="AN20" s="32"/>
      <c r="AO20" s="32"/>
      <c r="AP20" s="32"/>
      <c r="AQ20" s="32"/>
    </row>
    <row r="21" spans="2:43" ht="20.100000000000001" customHeight="1" x14ac:dyDescent="0.15">
      <c r="B21" s="180" t="s">
        <v>48</v>
      </c>
      <c r="C21" s="181"/>
      <c r="D21" s="181"/>
      <c r="E21" s="125"/>
      <c r="F21" s="39" t="s">
        <v>13</v>
      </c>
      <c r="G21" s="66">
        <v>13</v>
      </c>
      <c r="H21" s="67"/>
      <c r="I21" s="66">
        <v>12</v>
      </c>
      <c r="J21" s="100"/>
      <c r="K21" s="70"/>
      <c r="L21" s="59">
        <f t="shared" si="3"/>
        <v>92.307692307692307</v>
      </c>
      <c r="M21" s="70"/>
      <c r="N21" s="71"/>
      <c r="O21" s="66">
        <v>11</v>
      </c>
      <c r="P21" s="100"/>
      <c r="Q21" s="70"/>
      <c r="R21" s="97">
        <f t="shared" si="4"/>
        <v>84.615384615384613</v>
      </c>
      <c r="S21" s="72"/>
      <c r="T21" s="71"/>
      <c r="U21" s="66">
        <v>11</v>
      </c>
      <c r="V21" s="100"/>
      <c r="W21" s="97"/>
      <c r="X21" s="97">
        <f t="shared" si="5"/>
        <v>84.615384615384613</v>
      </c>
      <c r="Y21" s="74"/>
      <c r="AM21" s="32"/>
      <c r="AN21" s="32"/>
      <c r="AO21" s="32"/>
      <c r="AP21" s="32"/>
      <c r="AQ21" s="32"/>
    </row>
    <row r="22" spans="2:43" ht="20.100000000000001" customHeight="1" x14ac:dyDescent="0.15">
      <c r="B22" s="166" t="s">
        <v>49</v>
      </c>
      <c r="C22" s="167"/>
      <c r="D22" s="168"/>
      <c r="E22" s="33" t="s">
        <v>1</v>
      </c>
      <c r="F22" s="34" t="s">
        <v>14</v>
      </c>
      <c r="G22" s="66">
        <v>0</v>
      </c>
      <c r="H22" s="67"/>
      <c r="I22" s="66">
        <v>0</v>
      </c>
      <c r="J22" s="68"/>
      <c r="K22" s="69"/>
      <c r="L22" s="59" t="str">
        <f t="shared" si="3"/>
        <v>-</v>
      </c>
      <c r="M22" s="70"/>
      <c r="N22" s="71"/>
      <c r="O22" s="66">
        <v>0</v>
      </c>
      <c r="P22" s="68"/>
      <c r="Q22" s="69"/>
      <c r="R22" s="97" t="str">
        <f t="shared" si="4"/>
        <v>-</v>
      </c>
      <c r="S22" s="72"/>
      <c r="T22" s="71"/>
      <c r="U22" s="66">
        <v>0</v>
      </c>
      <c r="V22" s="68"/>
      <c r="W22" s="73"/>
      <c r="X22" s="97" t="str">
        <f t="shared" si="5"/>
        <v>-</v>
      </c>
      <c r="Y22" s="74"/>
      <c r="AM22" s="32"/>
      <c r="AN22" s="32"/>
      <c r="AO22" s="32"/>
      <c r="AP22" s="32"/>
      <c r="AQ22" s="32"/>
    </row>
    <row r="23" spans="2:43" ht="20.100000000000001" customHeight="1" x14ac:dyDescent="0.15">
      <c r="B23" s="169"/>
      <c r="C23" s="170"/>
      <c r="D23" s="171"/>
      <c r="E23" s="38" t="s">
        <v>3</v>
      </c>
      <c r="F23" s="39" t="s">
        <v>15</v>
      </c>
      <c r="G23" s="66">
        <v>0</v>
      </c>
      <c r="H23" s="67"/>
      <c r="I23" s="66">
        <v>0</v>
      </c>
      <c r="J23" s="68"/>
      <c r="K23" s="69"/>
      <c r="L23" s="59" t="str">
        <f t="shared" si="3"/>
        <v>-</v>
      </c>
      <c r="M23" s="70"/>
      <c r="N23" s="71"/>
      <c r="O23" s="66">
        <v>0</v>
      </c>
      <c r="P23" s="68"/>
      <c r="Q23" s="69"/>
      <c r="R23" s="97" t="str">
        <f t="shared" si="4"/>
        <v>-</v>
      </c>
      <c r="S23" s="72"/>
      <c r="T23" s="71"/>
      <c r="U23" s="66">
        <v>0</v>
      </c>
      <c r="V23" s="68"/>
      <c r="W23" s="73"/>
      <c r="X23" s="97" t="str">
        <f t="shared" si="5"/>
        <v>-</v>
      </c>
      <c r="Y23" s="74"/>
      <c r="AM23" s="32"/>
      <c r="AN23" s="32"/>
      <c r="AO23" s="32"/>
      <c r="AP23" s="32"/>
      <c r="AQ23" s="32"/>
    </row>
    <row r="24" spans="2:43" ht="20.100000000000001" customHeight="1" x14ac:dyDescent="0.15">
      <c r="B24" s="180" t="s">
        <v>50</v>
      </c>
      <c r="C24" s="181"/>
      <c r="D24" s="181"/>
      <c r="E24" s="125"/>
      <c r="F24" s="39" t="s">
        <v>27</v>
      </c>
      <c r="G24" s="90">
        <v>3</v>
      </c>
      <c r="H24" s="85"/>
      <c r="I24" s="90">
        <v>3</v>
      </c>
      <c r="J24" s="86"/>
      <c r="K24" s="87"/>
      <c r="L24" s="59">
        <f t="shared" si="3"/>
        <v>100</v>
      </c>
      <c r="M24" s="91"/>
      <c r="N24" s="92"/>
      <c r="O24" s="90">
        <v>3</v>
      </c>
      <c r="P24" s="93"/>
      <c r="Q24" s="91"/>
      <c r="R24" s="101">
        <f t="shared" si="4"/>
        <v>100</v>
      </c>
      <c r="S24" s="94"/>
      <c r="T24" s="92"/>
      <c r="U24" s="90">
        <v>3</v>
      </c>
      <c r="V24" s="93"/>
      <c r="W24" s="102"/>
      <c r="X24" s="101">
        <f t="shared" si="5"/>
        <v>100</v>
      </c>
      <c r="Y24" s="88"/>
      <c r="AM24" s="32"/>
      <c r="AN24" s="32"/>
      <c r="AO24" s="32"/>
      <c r="AP24" s="32"/>
      <c r="AQ24" s="32"/>
    </row>
    <row r="25" spans="2:43" ht="20.100000000000001" customHeight="1" x14ac:dyDescent="0.15">
      <c r="B25" s="183" t="s">
        <v>51</v>
      </c>
      <c r="C25" s="184"/>
      <c r="D25" s="184"/>
      <c r="E25" s="126"/>
      <c r="F25" s="39" t="s">
        <v>16</v>
      </c>
      <c r="G25" s="90">
        <v>17</v>
      </c>
      <c r="H25" s="85"/>
      <c r="I25" s="90">
        <v>14</v>
      </c>
      <c r="J25" s="86"/>
      <c r="K25" s="87"/>
      <c r="L25" s="59">
        <f t="shared" si="3"/>
        <v>82.35294117647058</v>
      </c>
      <c r="M25" s="91"/>
      <c r="N25" s="92"/>
      <c r="O25" s="90">
        <v>13</v>
      </c>
      <c r="P25" s="93"/>
      <c r="Q25" s="87"/>
      <c r="R25" s="101">
        <f t="shared" si="4"/>
        <v>76.470588235294116</v>
      </c>
      <c r="S25" s="94"/>
      <c r="T25" s="92"/>
      <c r="U25" s="90">
        <v>12</v>
      </c>
      <c r="V25" s="93"/>
      <c r="W25" s="95"/>
      <c r="X25" s="101">
        <f t="shared" si="5"/>
        <v>70.588235294117652</v>
      </c>
      <c r="Y25" s="88"/>
      <c r="AM25" s="32"/>
      <c r="AN25" s="32"/>
      <c r="AO25" s="32"/>
      <c r="AP25" s="32"/>
      <c r="AQ25" s="32"/>
    </row>
    <row r="26" spans="2:43" ht="20.100000000000001" customHeight="1" x14ac:dyDescent="0.15">
      <c r="B26" s="157" t="s">
        <v>52</v>
      </c>
      <c r="C26" s="158"/>
      <c r="D26" s="159"/>
      <c r="E26" s="30" t="s">
        <v>1</v>
      </c>
      <c r="F26" s="31" t="s">
        <v>17</v>
      </c>
      <c r="G26" s="62">
        <v>1597</v>
      </c>
      <c r="H26" s="89"/>
      <c r="I26" s="62">
        <v>1524</v>
      </c>
      <c r="J26" s="57"/>
      <c r="K26" s="58"/>
      <c r="L26" s="59">
        <f t="shared" si="3"/>
        <v>95.42892924232936</v>
      </c>
      <c r="M26" s="60"/>
      <c r="N26" s="61"/>
      <c r="O26" s="62">
        <v>1453</v>
      </c>
      <c r="P26" s="57"/>
      <c r="Q26" s="58"/>
      <c r="R26" s="59">
        <f t="shared" si="4"/>
        <v>90.98309329993738</v>
      </c>
      <c r="S26" s="63"/>
      <c r="T26" s="61"/>
      <c r="U26" s="62">
        <v>1410</v>
      </c>
      <c r="V26" s="57"/>
      <c r="W26" s="64"/>
      <c r="X26" s="59">
        <f t="shared" si="5"/>
        <v>88.290544771446463</v>
      </c>
      <c r="Y26" s="65"/>
      <c r="AM26" s="32"/>
      <c r="AN26" s="32"/>
      <c r="AO26" s="32"/>
      <c r="AP26" s="32"/>
      <c r="AQ26" s="32"/>
    </row>
    <row r="27" spans="2:43" ht="20.100000000000001" customHeight="1" x14ac:dyDescent="0.15">
      <c r="B27" s="163"/>
      <c r="C27" s="164"/>
      <c r="D27" s="165"/>
      <c r="E27" s="33" t="s">
        <v>3</v>
      </c>
      <c r="F27" s="34" t="s">
        <v>18</v>
      </c>
      <c r="G27" s="90">
        <v>5</v>
      </c>
      <c r="H27" s="67"/>
      <c r="I27" s="90">
        <v>5</v>
      </c>
      <c r="J27" s="68"/>
      <c r="K27" s="69"/>
      <c r="L27" s="59">
        <f t="shared" si="3"/>
        <v>100</v>
      </c>
      <c r="M27" s="70"/>
      <c r="N27" s="71"/>
      <c r="O27" s="90">
        <v>5</v>
      </c>
      <c r="P27" s="68"/>
      <c r="Q27" s="69"/>
      <c r="R27" s="101">
        <f t="shared" si="4"/>
        <v>100</v>
      </c>
      <c r="S27" s="72"/>
      <c r="T27" s="71"/>
      <c r="U27" s="90">
        <v>5</v>
      </c>
      <c r="V27" s="68"/>
      <c r="W27" s="73"/>
      <c r="X27" s="101">
        <f t="shared" si="5"/>
        <v>100</v>
      </c>
      <c r="Y27" s="74"/>
      <c r="AM27" s="32"/>
      <c r="AN27" s="32"/>
      <c r="AO27" s="32"/>
      <c r="AP27" s="32"/>
      <c r="AQ27" s="32"/>
    </row>
    <row r="28" spans="2:43" ht="20.100000000000001" customHeight="1" x14ac:dyDescent="0.15">
      <c r="B28" s="157" t="s">
        <v>53</v>
      </c>
      <c r="C28" s="158"/>
      <c r="D28" s="159"/>
      <c r="E28" s="33" t="s">
        <v>1</v>
      </c>
      <c r="F28" s="34" t="s">
        <v>19</v>
      </c>
      <c r="G28" s="66">
        <v>17</v>
      </c>
      <c r="H28" s="67"/>
      <c r="I28" s="66">
        <v>8</v>
      </c>
      <c r="J28" s="68"/>
      <c r="K28" s="69"/>
      <c r="L28" s="59">
        <f t="shared" si="3"/>
        <v>47.058823529411761</v>
      </c>
      <c r="M28" s="70"/>
      <c r="N28" s="71"/>
      <c r="O28" s="66">
        <v>7</v>
      </c>
      <c r="P28" s="68"/>
      <c r="Q28" s="69"/>
      <c r="R28" s="97">
        <f t="shared" si="4"/>
        <v>41.17647058823529</v>
      </c>
      <c r="S28" s="72"/>
      <c r="T28" s="71"/>
      <c r="U28" s="66">
        <v>8</v>
      </c>
      <c r="V28" s="68"/>
      <c r="W28" s="73"/>
      <c r="X28" s="97">
        <f t="shared" si="5"/>
        <v>47.058823529411761</v>
      </c>
      <c r="Y28" s="74"/>
      <c r="AM28" s="32"/>
      <c r="AN28" s="32"/>
      <c r="AO28" s="32"/>
      <c r="AP28" s="32"/>
      <c r="AQ28" s="32"/>
    </row>
    <row r="29" spans="2:43" ht="20.100000000000001" customHeight="1" x14ac:dyDescent="0.15">
      <c r="B29" s="163"/>
      <c r="C29" s="164"/>
      <c r="D29" s="165"/>
      <c r="E29" s="38" t="s">
        <v>3</v>
      </c>
      <c r="F29" s="39" t="s">
        <v>20</v>
      </c>
      <c r="G29" s="103"/>
      <c r="H29" s="144"/>
      <c r="I29" s="145"/>
      <c r="J29" s="146"/>
      <c r="K29" s="147"/>
      <c r="L29" s="148"/>
      <c r="M29" s="149"/>
      <c r="N29" s="150"/>
      <c r="O29" s="151"/>
      <c r="P29" s="152"/>
      <c r="Q29" s="147"/>
      <c r="R29" s="148"/>
      <c r="S29" s="149"/>
      <c r="T29" s="150"/>
      <c r="U29" s="151"/>
      <c r="V29" s="152"/>
      <c r="W29" s="141"/>
      <c r="X29" s="142"/>
      <c r="Y29" s="143"/>
      <c r="AM29" s="32"/>
      <c r="AN29" s="32"/>
      <c r="AO29" s="32"/>
      <c r="AP29" s="32"/>
      <c r="AQ29" s="32"/>
    </row>
    <row r="30" spans="2:43" ht="20.100000000000001" customHeight="1" x14ac:dyDescent="0.15">
      <c r="B30" s="183" t="s">
        <v>54</v>
      </c>
      <c r="C30" s="184"/>
      <c r="D30" s="184"/>
      <c r="E30" s="126"/>
      <c r="F30" s="39" t="s">
        <v>21</v>
      </c>
      <c r="G30" s="96"/>
      <c r="H30" s="144"/>
      <c r="I30" s="145"/>
      <c r="J30" s="146"/>
      <c r="K30" s="147"/>
      <c r="L30" s="148"/>
      <c r="M30" s="149"/>
      <c r="N30" s="150"/>
      <c r="O30" s="151"/>
      <c r="P30" s="152"/>
      <c r="Q30" s="147"/>
      <c r="R30" s="148"/>
      <c r="S30" s="149"/>
      <c r="T30" s="150"/>
      <c r="U30" s="151"/>
      <c r="V30" s="152"/>
      <c r="W30" s="141"/>
      <c r="X30" s="142"/>
      <c r="Y30" s="143"/>
      <c r="AM30" s="32"/>
      <c r="AN30" s="32"/>
      <c r="AO30" s="32"/>
      <c r="AP30" s="32"/>
      <c r="AQ30" s="32"/>
    </row>
    <row r="31" spans="2:43" ht="20.100000000000001" customHeight="1" x14ac:dyDescent="0.15">
      <c r="B31" s="183" t="s">
        <v>55</v>
      </c>
      <c r="C31" s="184"/>
      <c r="D31" s="184"/>
      <c r="E31" s="126"/>
      <c r="F31" s="39" t="s">
        <v>22</v>
      </c>
      <c r="G31" s="90">
        <v>1632</v>
      </c>
      <c r="H31" s="85"/>
      <c r="I31" s="90">
        <v>1580</v>
      </c>
      <c r="J31" s="86"/>
      <c r="K31" s="87"/>
      <c r="L31" s="101">
        <f>IFERROR(I31/G31*100,"-")</f>
        <v>96.813725490196077</v>
      </c>
      <c r="M31" s="91"/>
      <c r="N31" s="92"/>
      <c r="O31" s="90">
        <v>1541</v>
      </c>
      <c r="P31" s="93"/>
      <c r="Q31" s="87"/>
      <c r="R31" s="101">
        <f>IFERROR(O31/G31*100,"-")</f>
        <v>94.424019607843135</v>
      </c>
      <c r="S31" s="94"/>
      <c r="T31" s="92"/>
      <c r="U31" s="90">
        <v>1507</v>
      </c>
      <c r="V31" s="93"/>
      <c r="W31" s="95"/>
      <c r="X31" s="101">
        <f t="shared" ref="X31:X38" si="6">IFERROR(U31/G31*100,"-")</f>
        <v>92.340686274509807</v>
      </c>
      <c r="Y31" s="88"/>
      <c r="AM31" s="32"/>
      <c r="AN31" s="32"/>
      <c r="AO31" s="32"/>
      <c r="AP31" s="32"/>
      <c r="AQ31" s="32"/>
    </row>
    <row r="32" spans="2:43" ht="20.100000000000001" customHeight="1" x14ac:dyDescent="0.15">
      <c r="B32" s="157" t="s">
        <v>56</v>
      </c>
      <c r="C32" s="158"/>
      <c r="D32" s="159"/>
      <c r="E32" s="175" t="s">
        <v>1</v>
      </c>
      <c r="F32" s="153" t="s">
        <v>38</v>
      </c>
      <c r="G32" s="62">
        <v>3519</v>
      </c>
      <c r="H32" s="89"/>
      <c r="I32" s="62">
        <v>2450</v>
      </c>
      <c r="J32" s="57"/>
      <c r="K32" s="58"/>
      <c r="L32" s="59">
        <f>IFERROR(I32/G32*100,"-")</f>
        <v>69.622051719238414</v>
      </c>
      <c r="M32" s="60"/>
      <c r="N32" s="61"/>
      <c r="O32" s="62">
        <v>2255</v>
      </c>
      <c r="P32" s="57"/>
      <c r="Q32" s="58"/>
      <c r="R32" s="59">
        <f>IFERROR(O32/G32*100,"-")</f>
        <v>64.080704745666381</v>
      </c>
      <c r="S32" s="63"/>
      <c r="T32" s="61"/>
      <c r="U32" s="62">
        <v>3276</v>
      </c>
      <c r="V32" s="57"/>
      <c r="W32" s="64"/>
      <c r="X32" s="59">
        <f t="shared" si="6"/>
        <v>93.094629156010228</v>
      </c>
      <c r="Y32" s="65"/>
      <c r="AM32" s="32"/>
      <c r="AN32" s="32"/>
      <c r="AO32" s="32"/>
      <c r="AP32" s="32"/>
      <c r="AQ32" s="32"/>
    </row>
    <row r="33" spans="2:43" ht="20.100000000000001" customHeight="1" x14ac:dyDescent="0.15">
      <c r="B33" s="160"/>
      <c r="C33" s="161"/>
      <c r="D33" s="162"/>
      <c r="E33" s="176"/>
      <c r="F33" s="154"/>
      <c r="G33" s="104"/>
      <c r="H33" s="85" t="s">
        <v>64</v>
      </c>
      <c r="I33" s="127">
        <v>1010</v>
      </c>
      <c r="J33" s="86" t="s">
        <v>65</v>
      </c>
      <c r="K33" s="87" t="s">
        <v>64</v>
      </c>
      <c r="L33" s="102">
        <f>1010/G32*100</f>
        <v>28.701335606706451</v>
      </c>
      <c r="M33" s="91" t="s">
        <v>65</v>
      </c>
      <c r="N33" s="92" t="s">
        <v>64</v>
      </c>
      <c r="O33" s="127">
        <v>1161</v>
      </c>
      <c r="P33" s="86" t="s">
        <v>65</v>
      </c>
      <c r="Q33" s="87" t="s">
        <v>64</v>
      </c>
      <c r="R33" s="102">
        <f>1161/G32*100</f>
        <v>32.992327365728904</v>
      </c>
      <c r="S33" s="94" t="s">
        <v>65</v>
      </c>
      <c r="T33" s="92"/>
      <c r="U33" s="105"/>
      <c r="V33" s="106"/>
      <c r="W33" s="107"/>
      <c r="X33" s="108" t="str">
        <f>IFERROR(U33/G33*100,"")</f>
        <v/>
      </c>
      <c r="Y33" s="88"/>
      <c r="AM33" s="32"/>
      <c r="AN33" s="32"/>
      <c r="AO33" s="32"/>
      <c r="AP33" s="32"/>
      <c r="AQ33" s="32"/>
    </row>
    <row r="34" spans="2:43" ht="20.100000000000001" customHeight="1" x14ac:dyDescent="0.15">
      <c r="B34" s="160"/>
      <c r="C34" s="161"/>
      <c r="D34" s="162"/>
      <c r="E34" s="155" t="s">
        <v>3</v>
      </c>
      <c r="F34" s="153" t="s">
        <v>39</v>
      </c>
      <c r="G34" s="62">
        <v>710</v>
      </c>
      <c r="H34" s="89"/>
      <c r="I34" s="62">
        <v>580</v>
      </c>
      <c r="J34" s="57"/>
      <c r="K34" s="58"/>
      <c r="L34" s="59">
        <f>IFERROR(I34/G34*100,"-")</f>
        <v>81.690140845070431</v>
      </c>
      <c r="M34" s="60"/>
      <c r="N34" s="61"/>
      <c r="O34" s="62">
        <v>555</v>
      </c>
      <c r="P34" s="57"/>
      <c r="Q34" s="58"/>
      <c r="R34" s="59">
        <f>IFERROR(O34/G34*100,"-")</f>
        <v>78.16901408450704</v>
      </c>
      <c r="S34" s="63"/>
      <c r="T34" s="61"/>
      <c r="U34" s="109">
        <v>634</v>
      </c>
      <c r="V34" s="110"/>
      <c r="W34" s="111"/>
      <c r="X34" s="112">
        <f t="shared" si="6"/>
        <v>89.295774647887328</v>
      </c>
      <c r="Y34" s="65"/>
      <c r="AM34" s="32"/>
      <c r="AN34" s="32"/>
      <c r="AO34" s="32"/>
      <c r="AP34" s="32"/>
      <c r="AQ34" s="32"/>
    </row>
    <row r="35" spans="2:43" ht="20.100000000000001" customHeight="1" x14ac:dyDescent="0.15">
      <c r="B35" s="163"/>
      <c r="C35" s="164"/>
      <c r="D35" s="165"/>
      <c r="E35" s="156"/>
      <c r="F35" s="154"/>
      <c r="G35" s="104"/>
      <c r="H35" s="85" t="s">
        <v>64</v>
      </c>
      <c r="I35" s="127">
        <v>105</v>
      </c>
      <c r="J35" s="86" t="s">
        <v>65</v>
      </c>
      <c r="K35" s="87" t="s">
        <v>64</v>
      </c>
      <c r="L35" s="102">
        <f>105/G34*100</f>
        <v>14.788732394366196</v>
      </c>
      <c r="M35" s="91" t="s">
        <v>65</v>
      </c>
      <c r="N35" s="92" t="s">
        <v>64</v>
      </c>
      <c r="O35" s="127">
        <v>113</v>
      </c>
      <c r="P35" s="86" t="s">
        <v>65</v>
      </c>
      <c r="Q35" s="87" t="s">
        <v>64</v>
      </c>
      <c r="R35" s="102">
        <f>113/G34*100</f>
        <v>15.91549295774648</v>
      </c>
      <c r="S35" s="94" t="s">
        <v>65</v>
      </c>
      <c r="T35" s="92"/>
      <c r="U35" s="105"/>
      <c r="V35" s="106"/>
      <c r="W35" s="107"/>
      <c r="X35" s="108" t="str">
        <f>IFERROR(U35/G35*100,"")</f>
        <v/>
      </c>
      <c r="Y35" s="88"/>
      <c r="AM35" s="32"/>
      <c r="AN35" s="32"/>
      <c r="AO35" s="32"/>
      <c r="AP35" s="32"/>
      <c r="AQ35" s="32"/>
    </row>
    <row r="36" spans="2:43" ht="20.100000000000001" customHeight="1" x14ac:dyDescent="0.15">
      <c r="B36" s="183" t="s">
        <v>57</v>
      </c>
      <c r="C36" s="184"/>
      <c r="D36" s="184"/>
      <c r="E36" s="126"/>
      <c r="F36" s="39" t="s">
        <v>23</v>
      </c>
      <c r="G36" s="90">
        <v>49</v>
      </c>
      <c r="H36" s="85"/>
      <c r="I36" s="90">
        <v>49</v>
      </c>
      <c r="J36" s="86"/>
      <c r="K36" s="87"/>
      <c r="L36" s="101">
        <f>IFERROR(I36/G36*100,"-")</f>
        <v>100</v>
      </c>
      <c r="M36" s="91"/>
      <c r="N36" s="92"/>
      <c r="O36" s="90">
        <v>49</v>
      </c>
      <c r="P36" s="86"/>
      <c r="Q36" s="87"/>
      <c r="R36" s="101">
        <f>IFERROR(O36/G36*100,"-")</f>
        <v>100</v>
      </c>
      <c r="S36" s="94"/>
      <c r="T36" s="92"/>
      <c r="U36" s="90">
        <v>47</v>
      </c>
      <c r="V36" s="86"/>
      <c r="W36" s="95"/>
      <c r="X36" s="101">
        <f t="shared" si="6"/>
        <v>95.918367346938766</v>
      </c>
      <c r="Y36" s="88"/>
      <c r="AM36" s="32"/>
      <c r="AN36" s="32"/>
      <c r="AO36" s="32"/>
      <c r="AP36" s="32"/>
      <c r="AQ36" s="32"/>
    </row>
    <row r="37" spans="2:43" ht="20.100000000000001" customHeight="1" x14ac:dyDescent="0.15">
      <c r="B37" s="183" t="s">
        <v>58</v>
      </c>
      <c r="C37" s="184"/>
      <c r="D37" s="184"/>
      <c r="E37" s="126"/>
      <c r="F37" s="36" t="s">
        <v>24</v>
      </c>
      <c r="G37" s="62">
        <v>3</v>
      </c>
      <c r="H37" s="89"/>
      <c r="I37" s="62">
        <v>3</v>
      </c>
      <c r="J37" s="57"/>
      <c r="K37" s="58"/>
      <c r="L37" s="59">
        <f>IFERROR(I37/G37*100,"-")</f>
        <v>100</v>
      </c>
      <c r="M37" s="60"/>
      <c r="N37" s="61"/>
      <c r="O37" s="62">
        <v>3</v>
      </c>
      <c r="P37" s="113"/>
      <c r="Q37" s="58"/>
      <c r="R37" s="59">
        <f>IFERROR(O37/G37*100,"-")</f>
        <v>100</v>
      </c>
      <c r="S37" s="63"/>
      <c r="T37" s="61"/>
      <c r="U37" s="62">
        <v>3</v>
      </c>
      <c r="V37" s="113"/>
      <c r="W37" s="64"/>
      <c r="X37" s="59">
        <f t="shared" si="6"/>
        <v>100</v>
      </c>
      <c r="Y37" s="65"/>
      <c r="AM37" s="32"/>
      <c r="AN37" s="32"/>
      <c r="AO37" s="32"/>
      <c r="AP37" s="32"/>
      <c r="AQ37" s="32"/>
    </row>
    <row r="38" spans="2:43" ht="20.100000000000001" customHeight="1" x14ac:dyDescent="0.15">
      <c r="B38" s="177" t="s">
        <v>36</v>
      </c>
      <c r="C38" s="178"/>
      <c r="D38" s="178"/>
      <c r="E38" s="178"/>
      <c r="F38" s="179"/>
      <c r="G38" s="114">
        <f>SUM(G5:G37)</f>
        <v>10171</v>
      </c>
      <c r="H38" s="115"/>
      <c r="I38" s="114">
        <f>SUM(I5,I6,I7,I8,I9,I10,I11,I12,I13,I14,I16,I17,I18,I19,I20:I28,I31,I32,I34,I36,I37)</f>
        <v>8746</v>
      </c>
      <c r="J38" s="116"/>
      <c r="K38" s="117"/>
      <c r="L38" s="118">
        <f>IFERROR(I38/G38*100,"-")</f>
        <v>85.989578212565135</v>
      </c>
      <c r="M38" s="119"/>
      <c r="N38" s="120"/>
      <c r="O38" s="114">
        <f>SUM(O5:O14,O16:O28,O31,O32,O34,O36,O37)</f>
        <v>8340</v>
      </c>
      <c r="P38" s="116"/>
      <c r="Q38" s="121"/>
      <c r="R38" s="118">
        <f>IFERROR(O38/G38*100,"-")</f>
        <v>81.997836987513523</v>
      </c>
      <c r="S38" s="122"/>
      <c r="T38" s="120"/>
      <c r="U38" s="114">
        <f>SUM(T5:V37)</f>
        <v>9269</v>
      </c>
      <c r="V38" s="116"/>
      <c r="W38" s="123"/>
      <c r="X38" s="118">
        <f t="shared" si="6"/>
        <v>91.13164880542719</v>
      </c>
      <c r="Y38" s="124"/>
      <c r="AM38" s="32"/>
      <c r="AN38" s="32"/>
      <c r="AO38" s="32"/>
      <c r="AP38" s="32"/>
      <c r="AQ38" s="32"/>
    </row>
    <row r="39" spans="2:43" ht="3.75" customHeight="1" x14ac:dyDescent="0.15">
      <c r="B39" s="41"/>
      <c r="C39" s="41"/>
      <c r="D39" s="41"/>
      <c r="E39" s="42"/>
      <c r="F39" s="41"/>
      <c r="G39" s="43"/>
      <c r="H39" s="44"/>
      <c r="I39" s="44"/>
      <c r="K39" s="41"/>
      <c r="M39" s="45"/>
      <c r="N39" s="45"/>
      <c r="O39" s="44"/>
      <c r="P39" s="41"/>
      <c r="Q39" s="41"/>
      <c r="R39" s="46"/>
      <c r="S39" s="41"/>
      <c r="T39" s="45"/>
      <c r="U39" s="44"/>
      <c r="V39" s="41"/>
      <c r="W39" s="41"/>
      <c r="X39" s="47"/>
      <c r="Y39" s="41"/>
      <c r="AM39" s="32"/>
      <c r="AN39" s="32"/>
      <c r="AO39" s="32"/>
      <c r="AP39" s="32"/>
      <c r="AQ39" s="32"/>
    </row>
    <row r="40" spans="2:43" ht="41.45" customHeight="1" x14ac:dyDescent="0.15">
      <c r="B40" s="9"/>
      <c r="C40" s="182" t="s">
        <v>66</v>
      </c>
      <c r="D40" s="182"/>
      <c r="E40" s="182"/>
      <c r="F40" s="182"/>
      <c r="G40" s="182"/>
      <c r="H40" s="182"/>
      <c r="I40" s="182"/>
      <c r="J40" s="182"/>
      <c r="K40" s="182"/>
      <c r="L40" s="182"/>
      <c r="M40" s="182"/>
      <c r="N40" s="182"/>
      <c r="O40" s="182"/>
      <c r="P40" s="182"/>
      <c r="Q40" s="182"/>
      <c r="R40" s="182"/>
      <c r="S40" s="182"/>
      <c r="T40" s="182"/>
      <c r="U40" s="182"/>
      <c r="V40" s="182"/>
      <c r="W40" s="182"/>
      <c r="X40" s="182"/>
      <c r="Y40" s="48"/>
    </row>
    <row r="41" spans="2:43" ht="22.35" customHeight="1" x14ac:dyDescent="0.15">
      <c r="B41" s="9"/>
      <c r="C41" s="182"/>
      <c r="D41" s="182"/>
      <c r="E41" s="182"/>
      <c r="F41" s="182"/>
      <c r="G41" s="182"/>
      <c r="H41" s="182"/>
      <c r="I41" s="182"/>
      <c r="J41" s="182"/>
      <c r="K41" s="182"/>
      <c r="L41" s="182"/>
      <c r="M41" s="182"/>
      <c r="N41" s="182"/>
      <c r="O41" s="182"/>
      <c r="P41" s="182"/>
      <c r="Q41" s="182"/>
      <c r="R41" s="182"/>
      <c r="S41" s="182"/>
      <c r="T41" s="182"/>
      <c r="U41" s="182"/>
      <c r="V41" s="182"/>
      <c r="W41" s="182"/>
      <c r="X41" s="182"/>
      <c r="Y41" s="9"/>
    </row>
    <row r="42" spans="2:43" x14ac:dyDescent="0.15">
      <c r="B42" s="9"/>
      <c r="C42" s="182"/>
      <c r="D42" s="182"/>
      <c r="E42" s="182"/>
      <c r="F42" s="182"/>
      <c r="G42" s="182"/>
      <c r="H42" s="182"/>
      <c r="I42" s="182"/>
      <c r="J42" s="182"/>
      <c r="K42" s="182"/>
      <c r="L42" s="182"/>
      <c r="M42" s="182"/>
      <c r="N42" s="182"/>
      <c r="O42" s="182"/>
      <c r="P42" s="182"/>
      <c r="Q42" s="182"/>
      <c r="R42" s="182"/>
      <c r="S42" s="182"/>
      <c r="T42" s="182"/>
      <c r="U42" s="182"/>
      <c r="V42" s="182"/>
      <c r="W42" s="182"/>
      <c r="X42" s="182"/>
      <c r="Y42" s="9"/>
    </row>
    <row r="43" spans="2:43" x14ac:dyDescent="0.15">
      <c r="B43" s="9">
        <v>77</v>
      </c>
      <c r="C43" s="182"/>
      <c r="D43" s="182"/>
      <c r="E43" s="182"/>
      <c r="F43" s="182"/>
      <c r="G43" s="182"/>
      <c r="H43" s="182"/>
      <c r="I43" s="182"/>
      <c r="J43" s="182"/>
      <c r="K43" s="182"/>
      <c r="L43" s="182"/>
      <c r="M43" s="182"/>
      <c r="N43" s="182"/>
      <c r="O43" s="182"/>
      <c r="P43" s="182"/>
      <c r="Q43" s="182"/>
      <c r="R43" s="182"/>
      <c r="S43" s="182"/>
      <c r="T43" s="182"/>
      <c r="U43" s="182"/>
      <c r="V43" s="182"/>
      <c r="W43" s="182"/>
      <c r="X43" s="182"/>
      <c r="Y43" s="9"/>
    </row>
    <row r="44" spans="2:43" x14ac:dyDescent="0.15">
      <c r="C44" s="182"/>
      <c r="D44" s="182"/>
      <c r="E44" s="182"/>
      <c r="F44" s="182"/>
      <c r="G44" s="182"/>
      <c r="H44" s="182"/>
      <c r="I44" s="182"/>
      <c r="J44" s="182"/>
      <c r="K44" s="182"/>
      <c r="L44" s="182"/>
      <c r="M44" s="182"/>
      <c r="N44" s="182"/>
      <c r="O44" s="182"/>
      <c r="P44" s="182"/>
      <c r="Q44" s="182"/>
      <c r="R44" s="182"/>
      <c r="S44" s="182"/>
      <c r="T44" s="182"/>
      <c r="U44" s="182"/>
      <c r="V44" s="182"/>
      <c r="W44" s="182"/>
      <c r="X44" s="182"/>
    </row>
    <row r="45" spans="2:43" x14ac:dyDescent="0.15">
      <c r="C45" s="182"/>
      <c r="D45" s="182"/>
      <c r="E45" s="182"/>
      <c r="F45" s="182"/>
      <c r="G45" s="182"/>
      <c r="H45" s="182"/>
      <c r="I45" s="182"/>
      <c r="J45" s="182"/>
      <c r="K45" s="182"/>
      <c r="L45" s="182"/>
      <c r="M45" s="182"/>
      <c r="N45" s="182"/>
      <c r="O45" s="182"/>
      <c r="P45" s="182"/>
      <c r="Q45" s="182"/>
      <c r="R45" s="182"/>
      <c r="S45" s="182"/>
      <c r="T45" s="182"/>
      <c r="U45" s="182"/>
      <c r="V45" s="182"/>
      <c r="W45" s="182"/>
      <c r="X45" s="182"/>
    </row>
    <row r="46" spans="2:43" x14ac:dyDescent="0.15">
      <c r="C46" s="182"/>
      <c r="D46" s="182"/>
      <c r="E46" s="182"/>
      <c r="F46" s="182"/>
      <c r="G46" s="182"/>
      <c r="H46" s="182"/>
      <c r="I46" s="182"/>
      <c r="J46" s="182"/>
      <c r="K46" s="182"/>
      <c r="L46" s="182"/>
      <c r="M46" s="182"/>
      <c r="N46" s="182"/>
      <c r="O46" s="182"/>
      <c r="P46" s="182"/>
      <c r="Q46" s="182"/>
      <c r="R46" s="182"/>
      <c r="S46" s="182"/>
      <c r="T46" s="182"/>
      <c r="U46" s="182"/>
      <c r="V46" s="182"/>
      <c r="W46" s="182"/>
      <c r="X46" s="182"/>
    </row>
    <row r="49" spans="27:27" x14ac:dyDescent="0.15">
      <c r="AA49" s="49"/>
    </row>
  </sheetData>
  <mergeCells count="50">
    <mergeCell ref="B38:F38"/>
    <mergeCell ref="B13:D13"/>
    <mergeCell ref="T3:V4"/>
    <mergeCell ref="C40:X46"/>
    <mergeCell ref="B20:D20"/>
    <mergeCell ref="B21:D21"/>
    <mergeCell ref="B24:D24"/>
    <mergeCell ref="B25:D25"/>
    <mergeCell ref="B30:D30"/>
    <mergeCell ref="B31:D31"/>
    <mergeCell ref="B36:D36"/>
    <mergeCell ref="B37:D37"/>
    <mergeCell ref="B26:D27"/>
    <mergeCell ref="B28:D29"/>
    <mergeCell ref="B5:D6"/>
    <mergeCell ref="B7:D10"/>
    <mergeCell ref="B11:D12"/>
    <mergeCell ref="B14:D15"/>
    <mergeCell ref="B16:D19"/>
    <mergeCell ref="B22:D23"/>
    <mergeCell ref="E32:E33"/>
    <mergeCell ref="F32:F33"/>
    <mergeCell ref="E34:E35"/>
    <mergeCell ref="F34:F35"/>
    <mergeCell ref="B32:D35"/>
    <mergeCell ref="H30:J30"/>
    <mergeCell ref="K30:M30"/>
    <mergeCell ref="N30:P30"/>
    <mergeCell ref="Q30:S30"/>
    <mergeCell ref="T30:V30"/>
    <mergeCell ref="W30:Y30"/>
    <mergeCell ref="W29:Y29"/>
    <mergeCell ref="H15:J15"/>
    <mergeCell ref="K15:M15"/>
    <mergeCell ref="N15:P15"/>
    <mergeCell ref="Q15:S15"/>
    <mergeCell ref="T15:V15"/>
    <mergeCell ref="W15:Y15"/>
    <mergeCell ref="H29:J29"/>
    <mergeCell ref="K29:M29"/>
    <mergeCell ref="N29:P29"/>
    <mergeCell ref="Q29:S29"/>
    <mergeCell ref="T29:V29"/>
    <mergeCell ref="W4:Y4"/>
    <mergeCell ref="C1:R1"/>
    <mergeCell ref="G3:G4"/>
    <mergeCell ref="K4:M4"/>
    <mergeCell ref="Q4:S4"/>
    <mergeCell ref="H3:J4"/>
    <mergeCell ref="N3:P4"/>
  </mergeCells>
  <phoneticPr fontId="7"/>
  <printOptions horizontalCentered="1"/>
  <pageMargins left="0.78740157480314965" right="0.78740157480314965" top="0.78740157480314965" bottom="0.39370078740157483" header="0.51181102362204722" footer="0.23622047244094491"/>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資料1-1-57</vt:lpstr>
      <vt:lpstr>'資料1-1-57'!Print_Area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防災ＬＡＮユーザー</dc:creator>
  <cp:lastModifiedBy>yuji</cp:lastModifiedBy>
  <cp:lastPrinted>2022-12-05T11:33:32Z</cp:lastPrinted>
  <dcterms:created xsi:type="dcterms:W3CDTF">2000-07-18T07:11:40Z</dcterms:created>
  <dcterms:modified xsi:type="dcterms:W3CDTF">2023-01-25T06:46:54Z</dcterms:modified>
</cp:coreProperties>
</file>