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0" yWindow="0" windowWidth="12780" windowHeight="4470"/>
  </bookViews>
  <sheets>
    <sheet name="資料2-5-2" sheetId="1" r:id="rId1"/>
  </sheets>
  <definedNames>
    <definedName name="_xlnm.Print_Area" localSheetId="0">'資料2-5-2'!$B$2:$H$29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H29" i="1" s="1"/>
  <c r="E28" i="1"/>
  <c r="F8" i="1" s="1"/>
  <c r="H27" i="1"/>
  <c r="G27" i="1"/>
  <c r="H26" i="1"/>
  <c r="G26" i="1"/>
  <c r="H25" i="1"/>
  <c r="G25" i="1"/>
  <c r="F25" i="1"/>
  <c r="H24" i="1"/>
  <c r="G24" i="1"/>
  <c r="H23" i="1"/>
  <c r="G23" i="1"/>
  <c r="F23" i="1"/>
  <c r="H22" i="1"/>
  <c r="G22" i="1"/>
  <c r="F22" i="1"/>
  <c r="H21" i="1"/>
  <c r="G21" i="1"/>
  <c r="F21" i="1"/>
  <c r="H20" i="1"/>
  <c r="G20" i="1"/>
  <c r="H19" i="1"/>
  <c r="G19" i="1"/>
  <c r="F19" i="1"/>
  <c r="H18" i="1"/>
  <c r="G18" i="1"/>
  <c r="H17" i="1"/>
  <c r="G17" i="1"/>
  <c r="F17" i="1"/>
  <c r="H16" i="1"/>
  <c r="G16" i="1"/>
  <c r="H15" i="1"/>
  <c r="G15" i="1"/>
  <c r="F15" i="1"/>
  <c r="H14" i="1"/>
  <c r="G14" i="1"/>
  <c r="F14" i="1"/>
  <c r="H13" i="1"/>
  <c r="G13" i="1"/>
  <c r="F13" i="1"/>
  <c r="H12" i="1"/>
  <c r="G12" i="1"/>
  <c r="H11" i="1"/>
  <c r="G11" i="1"/>
  <c r="F11" i="1"/>
  <c r="H10" i="1"/>
  <c r="G10" i="1"/>
  <c r="H9" i="1"/>
  <c r="G9" i="1"/>
  <c r="F9" i="1"/>
  <c r="H8" i="1"/>
  <c r="G8" i="1"/>
  <c r="H7" i="1"/>
  <c r="G7" i="1"/>
  <c r="F7" i="1"/>
  <c r="H6" i="1"/>
  <c r="G6" i="1"/>
  <c r="F6" i="1"/>
  <c r="G28" i="1" l="1"/>
  <c r="F10" i="1"/>
  <c r="F18" i="1"/>
  <c r="F26" i="1"/>
  <c r="H28" i="1"/>
  <c r="F20" i="1"/>
  <c r="F12" i="1"/>
  <c r="F16" i="1"/>
  <c r="F24" i="1"/>
  <c r="G29" i="1"/>
  <c r="F27" i="1"/>
</calcChain>
</file>

<file path=xl/sharedStrings.xml><?xml version="1.0" encoding="utf-8"?>
<sst xmlns="http://schemas.openxmlformats.org/spreadsheetml/2006/main" count="30" uniqueCount="26">
  <si>
    <t>資料2-5-2　救急自動車による事故種別出動件数及び搬送人員</t>
    <rPh sb="0" eb="2">
      <t>シリョウ</t>
    </rPh>
    <rPh sb="8" eb="10">
      <t>キュウキュウ</t>
    </rPh>
    <rPh sb="10" eb="13">
      <t>ジドウシャ</t>
    </rPh>
    <rPh sb="16" eb="18">
      <t>ジコ</t>
    </rPh>
    <rPh sb="18" eb="20">
      <t>シュベツ</t>
    </rPh>
    <rPh sb="20" eb="22">
      <t>シュツドウ</t>
    </rPh>
    <rPh sb="22" eb="24">
      <t>ケンスウ</t>
    </rPh>
    <rPh sb="24" eb="25">
      <t>オヨ</t>
    </rPh>
    <rPh sb="26" eb="28">
      <t>ハンソウ</t>
    </rPh>
    <rPh sb="28" eb="30">
      <t>ジンイン</t>
    </rPh>
    <phoneticPr fontId="3"/>
  </si>
  <si>
    <t>（各年中）</t>
    <rPh sb="1" eb="3">
      <t>カクネン</t>
    </rPh>
    <rPh sb="3" eb="4">
      <t>チュウ</t>
    </rPh>
    <phoneticPr fontId="3"/>
  </si>
  <si>
    <t>令和２年中</t>
    <rPh sb="0" eb="2">
      <t>レイワ</t>
    </rPh>
    <rPh sb="3" eb="4">
      <t>ネン</t>
    </rPh>
    <rPh sb="4" eb="5">
      <t>ガンネン</t>
    </rPh>
    <phoneticPr fontId="3"/>
  </si>
  <si>
    <t>令和３年中</t>
    <rPh sb="0" eb="2">
      <t>レイワ</t>
    </rPh>
    <rPh sb="3" eb="4">
      <t>ネン</t>
    </rPh>
    <rPh sb="4" eb="5">
      <t>ガンネン</t>
    </rPh>
    <phoneticPr fontId="3"/>
  </si>
  <si>
    <t>対前年比</t>
    <rPh sb="0" eb="1">
      <t>タイ</t>
    </rPh>
    <rPh sb="1" eb="4">
      <t>ゼンネンヒ</t>
    </rPh>
    <phoneticPr fontId="3"/>
  </si>
  <si>
    <t>事故種別</t>
    <rPh sb="0" eb="2">
      <t>ジコ</t>
    </rPh>
    <rPh sb="2" eb="4">
      <t>シュベツ</t>
    </rPh>
    <phoneticPr fontId="3"/>
  </si>
  <si>
    <t>出動件数</t>
    <rPh sb="0" eb="2">
      <t>シュツドウ</t>
    </rPh>
    <rPh sb="2" eb="4">
      <t>ケンスウ</t>
    </rPh>
    <phoneticPr fontId="3"/>
  </si>
  <si>
    <t>構成比</t>
    <rPh sb="0" eb="2">
      <t>コウセイ</t>
    </rPh>
    <rPh sb="2" eb="3">
      <t>ヒ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</si>
  <si>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</si>
  <si>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3">
      <t>ゾウゲンリツ</t>
    </rPh>
    <phoneticPr fontId="3"/>
  </si>
  <si>
    <t>（搬送人員）</t>
    <rPh sb="1" eb="3">
      <t>ハンソウ</t>
    </rPh>
    <rPh sb="3" eb="5">
      <t>ジンイン</t>
    </rPh>
    <phoneticPr fontId="3"/>
  </si>
  <si>
    <t>（％）</t>
  </si>
  <si>
    <t>（％）</t>
    <phoneticPr fontId="3"/>
  </si>
  <si>
    <t>急病</t>
    <rPh sb="0" eb="2">
      <t>キュウビョウ</t>
    </rPh>
    <phoneticPr fontId="3"/>
  </si>
  <si>
    <t>交通事故</t>
    <rPh sb="0" eb="2">
      <t>コウツウ</t>
    </rPh>
    <rPh sb="2" eb="4">
      <t>ジコ</t>
    </rPh>
    <phoneticPr fontId="3"/>
  </si>
  <si>
    <t>一般負傷</t>
    <rPh sb="0" eb="2">
      <t>イッパン</t>
    </rPh>
    <rPh sb="2" eb="4">
      <t>フショウ</t>
    </rPh>
    <phoneticPr fontId="3"/>
  </si>
  <si>
    <t>自損行為</t>
    <rPh sb="0" eb="2">
      <t>ジソン</t>
    </rPh>
    <rPh sb="2" eb="4">
      <t>コウイ</t>
    </rPh>
    <phoneticPr fontId="3"/>
  </si>
  <si>
    <t>労働災害</t>
    <rPh sb="0" eb="2">
      <t>ロウドウ</t>
    </rPh>
    <rPh sb="2" eb="4">
      <t>サイガイ</t>
    </rPh>
    <phoneticPr fontId="3"/>
  </si>
  <si>
    <t>加害</t>
    <rPh sb="0" eb="2">
      <t>カガイ</t>
    </rPh>
    <phoneticPr fontId="3"/>
  </si>
  <si>
    <t>運動競技</t>
    <rPh sb="0" eb="2">
      <t>ウンドウ</t>
    </rPh>
    <rPh sb="2" eb="4">
      <t>キョウギ</t>
    </rPh>
    <phoneticPr fontId="3"/>
  </si>
  <si>
    <t>火災</t>
    <rPh sb="0" eb="2">
      <t>カサイ</t>
    </rPh>
    <phoneticPr fontId="3"/>
  </si>
  <si>
    <t>水難</t>
    <rPh sb="0" eb="2">
      <t>スイナン</t>
    </rPh>
    <phoneticPr fontId="3"/>
  </si>
  <si>
    <t>自然災害</t>
    <rPh sb="0" eb="2">
      <t>シゼン</t>
    </rPh>
    <rPh sb="2" eb="4">
      <t>サイガイ</t>
    </rPh>
    <phoneticPr fontId="3"/>
  </si>
  <si>
    <t>その他</t>
    <rPh sb="0" eb="3">
      <t>ソノタ</t>
    </rPh>
    <phoneticPr fontId="3"/>
  </si>
  <si>
    <t>合計</t>
    <rPh sb="0" eb="2">
      <t>ゴウケイ</t>
    </rPh>
    <phoneticPr fontId="3"/>
  </si>
  <si>
    <t xml:space="preserve">(備考)１　「救急年報報告」により作成
　　    2　小数点第二位を四捨五入のため、合計等が一致しない場合がある。
</t>
    <rPh sb="28" eb="31">
      <t>ショウスウテン</t>
    </rPh>
    <rPh sb="31" eb="32">
      <t>ダイ</t>
    </rPh>
    <rPh sb="32" eb="34">
      <t>ニイ</t>
    </rPh>
    <rPh sb="35" eb="39">
      <t>シシャゴニュウ</t>
    </rPh>
    <rPh sb="43" eb="45">
      <t>ゴウケイ</t>
    </rPh>
    <rPh sb="45" eb="46">
      <t>トウ</t>
    </rPh>
    <rPh sb="47" eb="49">
      <t>イッチ</t>
    </rPh>
    <rPh sb="52" eb="54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</si>
</sst>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"/>
    <numFmt numFmtId="177" formatCode="0.0"/>
    <numFmt numFmtId="178" formatCode="#,##0;&quot;△ &quot;#,##0"/>
    <numFmt numFmtId="179" formatCode="0.0;&quot;△ &quot;0.0"/>
    <numFmt numFmtId="180" formatCode="0.0%"/>
    <numFmt numFmtId="181" formatCode="\(\ \ \ #,##0\)"/>
    <numFmt numFmtId="182" formatCode="\(\ \ \ #,##0.0\);\(&quot;△&quot;#,##0.0\)"/>
    <numFmt numFmtId="183" formatCode="\(\ #,##0.0\ \)"/>
    <numFmt numFmtId="184" formatCode="\(#,##0.0\);\(&quot;△&quot;#,##0.0\)"/>
    <numFmt numFmtId="185" formatCode="0_);[Red]\(0\)"/>
    <numFmt numFmtId="186" formatCode="0_ "/>
    <numFmt numFmtId="187" formatCode="\(\ #,##0\)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0" xfId="0" applyNumberFormat="1" applyFon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1" xfId="0" applyNumberFormat="1" applyFont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horizontal="right" vertical="center"/>
    </xf>
    <xf numFmtId="180" fontId="0" fillId="0" borderId="0" xfId="0" applyNumberFormat="1" applyAlignment="1">
      <alignment vertical="center"/>
    </xf>
    <xf numFmtId="181" fontId="0" fillId="0" borderId="12" xfId="0" applyNumberFormat="1" applyFont="1" applyBorder="1" applyAlignment="1">
      <alignment horizontal="right" vertical="center"/>
    </xf>
    <xf numFmtId="182" fontId="0" fillId="0" borderId="13" xfId="0" applyNumberFormat="1" applyBorder="1" applyAlignment="1">
      <alignment horizontal="right" vertical="center"/>
    </xf>
    <xf numFmtId="183" fontId="0" fillId="0" borderId="14" xfId="0" applyNumberFormat="1" applyFont="1" applyBorder="1" applyAlignment="1">
      <alignment horizontal="right" vertical="center"/>
    </xf>
    <xf numFmtId="184" fontId="0" fillId="0" borderId="15" xfId="0" applyNumberFormat="1" applyFont="1" applyFill="1" applyBorder="1" applyAlignment="1">
      <alignment horizontal="right" vertical="center"/>
    </xf>
    <xf numFmtId="184" fontId="0" fillId="0" borderId="14" xfId="0" applyNumberFormat="1" applyFont="1" applyFill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7" fontId="0" fillId="0" borderId="6" xfId="0" applyNumberFormat="1" applyFont="1" applyBorder="1" applyAlignment="1">
      <alignment horizontal="right" vertical="center"/>
    </xf>
    <xf numFmtId="178" fontId="0" fillId="0" borderId="12" xfId="0" applyNumberFormat="1" applyFont="1" applyFill="1" applyBorder="1" applyAlignment="1">
      <alignment horizontal="right" vertical="center"/>
    </xf>
    <xf numFmtId="179" fontId="0" fillId="0" borderId="13" xfId="0" applyNumberFormat="1" applyFont="1" applyFill="1" applyBorder="1" applyAlignment="1">
      <alignment horizontal="right" vertical="center"/>
    </xf>
    <xf numFmtId="181" fontId="0" fillId="0" borderId="15" xfId="0" applyNumberFormat="1" applyFont="1" applyBorder="1" applyAlignment="1">
      <alignment horizontal="right" vertical="center"/>
    </xf>
    <xf numFmtId="182" fontId="0" fillId="0" borderId="14" xfId="0" applyNumberFormat="1" applyBorder="1" applyAlignment="1">
      <alignment horizontal="right" vertical="center"/>
    </xf>
    <xf numFmtId="184" fontId="0" fillId="0" borderId="12" xfId="0" applyNumberFormat="1" applyFont="1" applyFill="1" applyBorder="1" applyAlignment="1">
      <alignment horizontal="right" vertical="center"/>
    </xf>
    <xf numFmtId="184" fontId="0" fillId="0" borderId="13" xfId="0" applyNumberFormat="1" applyFont="1" applyFill="1" applyBorder="1" applyAlignment="1">
      <alignment horizontal="right" vertical="center"/>
    </xf>
    <xf numFmtId="177" fontId="0" fillId="0" borderId="13" xfId="0" applyNumberFormat="1" applyFont="1" applyBorder="1" applyAlignment="1">
      <alignment horizontal="right" vertical="center"/>
    </xf>
    <xf numFmtId="178" fontId="0" fillId="0" borderId="5" xfId="0" applyNumberFormat="1" applyFont="1" applyFill="1" applyBorder="1" applyAlignment="1">
      <alignment horizontal="right" vertical="center"/>
    </xf>
    <xf numFmtId="179" fontId="0" fillId="0" borderId="6" xfId="0" applyNumberFormat="1" applyFont="1" applyFill="1" applyBorder="1" applyAlignment="1">
      <alignment horizontal="right" vertical="center"/>
    </xf>
    <xf numFmtId="176" fontId="0" fillId="0" borderId="12" xfId="0" applyNumberFormat="1" applyFon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183" fontId="0" fillId="0" borderId="13" xfId="0" applyNumberFormat="1" applyFont="1" applyBorder="1" applyAlignment="1">
      <alignment horizontal="right" vertical="center"/>
    </xf>
    <xf numFmtId="177" fontId="0" fillId="0" borderId="13" xfId="0" applyNumberFormat="1" applyFill="1" applyBorder="1" applyAlignment="1">
      <alignment horizontal="right" vertical="center"/>
    </xf>
    <xf numFmtId="180" fontId="0" fillId="0" borderId="0" xfId="0" applyNumberFormat="1" applyFont="1" applyAlignment="1">
      <alignment vertical="center"/>
    </xf>
    <xf numFmtId="177" fontId="0" fillId="0" borderId="6" xfId="0" applyNumberFormat="1" applyFill="1" applyBorder="1" applyAlignment="1">
      <alignment horizontal="right" vertical="center"/>
    </xf>
    <xf numFmtId="180" fontId="4" fillId="0" borderId="0" xfId="0" applyNumberFormat="1" applyFont="1" applyAlignment="1">
      <alignment vertical="center"/>
    </xf>
    <xf numFmtId="181" fontId="0" fillId="0" borderId="8" xfId="0" applyNumberFormat="1" applyFont="1" applyBorder="1" applyAlignment="1">
      <alignment horizontal="right" vertical="center"/>
    </xf>
    <xf numFmtId="182" fontId="0" fillId="0" borderId="9" xfId="0" applyNumberFormat="1" applyFont="1" applyBorder="1" applyAlignment="1">
      <alignment horizontal="right" vertical="center"/>
    </xf>
    <xf numFmtId="184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85" fontId="0" fillId="0" borderId="11" xfId="0" applyNumberFormat="1" applyBorder="1" applyAlignment="1">
      <alignment horizontal="right" vertical="center"/>
    </xf>
    <xf numFmtId="186" fontId="0" fillId="0" borderId="11" xfId="0" applyNumberFormat="1" applyFont="1" applyBorder="1" applyAlignment="1">
      <alignment horizontal="right" vertical="center"/>
    </xf>
    <xf numFmtId="181" fontId="0" fillId="0" borderId="8" xfId="0" applyNumberFormat="1" applyBorder="1" applyAlignment="1">
      <alignment horizontal="right" vertical="center"/>
    </xf>
    <xf numFmtId="187" fontId="0" fillId="0" borderId="9" xfId="0" applyNumberFormat="1" applyBorder="1" applyAlignment="1">
      <alignment horizontal="right" vertical="center"/>
    </xf>
    <xf numFmtId="187" fontId="0" fillId="0" borderId="9" xfId="0" applyNumberFormat="1" applyFont="1" applyBorder="1" applyAlignment="1">
      <alignment horizontal="right" vertical="center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0" xfId="0" applyFont="1" applyBorder="1" applyAlignment="1">
      <alignment horizontal="left" vertical="top" wrapText="1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zoomScaleNormal="100" zoomScaleSheetLayoutView="100" workbookViewId="0"/>
  </sheetViews>
  <sheetFormatPr defaultColWidth="8.25" defaultRowHeight="18.75" x14ac:dyDescent="0.4"/>
  <cols>
    <col min="2" max="2" width="8.875" customWidth="1"/>
    <col min="3" max="3" width="12.5" customWidth="1"/>
    <col min="4" max="4" width="9.25" customWidth="1"/>
    <col min="5" max="5" width="12.375" customWidth="1"/>
    <col min="6" max="6" width="9.25" customWidth="1"/>
    <col min="7" max="7" width="12.5" customWidth="1"/>
    <col min="8" max="8" width="9.25" bestFit="1" customWidth="1"/>
  </cols>
  <sheetData>
    <row r="1" spans="2:9" s="1" customFormat="1" x14ac:dyDescent="0.4">
      <c r="B1" s="52" t="s">
        <v>0</v>
      </c>
      <c r="C1" s="52"/>
      <c r="D1" s="52"/>
      <c r="E1" s="52"/>
      <c r="F1" s="52"/>
      <c r="G1" s="52"/>
      <c r="H1" s="52"/>
    </row>
    <row r="2" spans="2:9" s="1" customFormat="1" x14ac:dyDescent="0.4">
      <c r="H2" s="1" t="s">
        <v>1</v>
      </c>
      <c r="I2" s="2"/>
    </row>
    <row r="3" spans="2:9" s="1" customFormat="1" ht="17.25" customHeight="1" x14ac:dyDescent="0.4">
      <c r="B3" s="3"/>
      <c r="C3" s="53" t="s">
        <v>2</v>
      </c>
      <c r="D3" s="54"/>
      <c r="E3" s="53" t="s">
        <v>3</v>
      </c>
      <c r="F3" s="54"/>
      <c r="G3" s="53" t="s">
        <v>4</v>
      </c>
      <c r="H3" s="54"/>
    </row>
    <row r="4" spans="2:9" s="1" customFormat="1" ht="17.25" customHeight="1" x14ac:dyDescent="0.4">
      <c r="B4" s="4" t="s">
        <v>5</v>
      </c>
      <c r="C4" s="5" t="s">
        <v>6</v>
      </c>
      <c r="D4" s="6" t="s">
        <v>7</v>
      </c>
      <c r="E4" s="5" t="s">
        <v>6</v>
      </c>
      <c r="F4" s="6" t="s">
        <v>7</v>
      </c>
      <c r="G4" s="55" t="s">
        <v>8</v>
      </c>
      <c r="H4" s="6" t="s">
        <v>9</v>
      </c>
    </row>
    <row r="5" spans="2:9" s="1" customFormat="1" ht="17.25" customHeight="1" x14ac:dyDescent="0.4">
      <c r="B5" s="7"/>
      <c r="C5" s="8" t="s">
        <v>10</v>
      </c>
      <c r="D5" s="9" t="s">
        <v>11</v>
      </c>
      <c r="E5" s="8" t="s">
        <v>10</v>
      </c>
      <c r="F5" s="9" t="s">
        <v>12</v>
      </c>
      <c r="G5" s="56"/>
      <c r="H5" s="9" t="s">
        <v>12</v>
      </c>
    </row>
    <row r="6" spans="2:9" s="1" customFormat="1" ht="17.25" customHeight="1" x14ac:dyDescent="0.4">
      <c r="B6" s="50" t="s">
        <v>13</v>
      </c>
      <c r="C6" s="10">
        <v>3850497</v>
      </c>
      <c r="D6" s="11">
        <v>64.900000000000006</v>
      </c>
      <c r="E6" s="10">
        <v>4054706</v>
      </c>
      <c r="F6" s="12">
        <f>((E6/E28)*100)</f>
        <v>65.466262570877817</v>
      </c>
      <c r="G6" s="13">
        <f t="shared" ref="G6:G29" si="0">SUM(E6-C6)</f>
        <v>204209</v>
      </c>
      <c r="H6" s="14">
        <f t="shared" ref="H6:H29" si="1">SUM((E6/C6)*100,-100)</f>
        <v>5.3034452435620523</v>
      </c>
      <c r="I6" s="15"/>
    </row>
    <row r="7" spans="2:9" s="1" customFormat="1" ht="17.25" customHeight="1" x14ac:dyDescent="0.4">
      <c r="B7" s="51"/>
      <c r="C7" s="16">
        <v>3451872</v>
      </c>
      <c r="D7" s="17">
        <v>65.2</v>
      </c>
      <c r="E7" s="16">
        <v>3605179</v>
      </c>
      <c r="F7" s="18">
        <f t="shared" ref="F7" si="2">((E7/E29)*100)</f>
        <v>65.647251583467835</v>
      </c>
      <c r="G7" s="19">
        <f t="shared" si="0"/>
        <v>153307</v>
      </c>
      <c r="H7" s="20">
        <f t="shared" si="1"/>
        <v>4.4412712870002053</v>
      </c>
      <c r="I7" s="15"/>
    </row>
    <row r="8" spans="2:9" s="1" customFormat="1" ht="17.25" customHeight="1" x14ac:dyDescent="0.4">
      <c r="B8" s="58" t="s">
        <v>14</v>
      </c>
      <c r="C8" s="21">
        <v>366255</v>
      </c>
      <c r="D8" s="22">
        <v>6.2</v>
      </c>
      <c r="E8" s="21">
        <v>368491</v>
      </c>
      <c r="F8" s="23">
        <f>((E8/E28)*100)</f>
        <v>5.9495629426659633</v>
      </c>
      <c r="G8" s="24">
        <f t="shared" si="0"/>
        <v>2236</v>
      </c>
      <c r="H8" s="25">
        <f t="shared" si="1"/>
        <v>0.6105036108722004</v>
      </c>
      <c r="I8" s="15"/>
    </row>
    <row r="9" spans="2:9" s="1" customFormat="1" ht="17.25" customHeight="1" x14ac:dyDescent="0.4">
      <c r="B9" s="59"/>
      <c r="C9" s="26">
        <v>342250</v>
      </c>
      <c r="D9" s="27">
        <v>6.5</v>
      </c>
      <c r="E9" s="26">
        <v>340573</v>
      </c>
      <c r="F9" s="18">
        <f>((E9/E29)*100)</f>
        <v>6.2015454471293632</v>
      </c>
      <c r="G9" s="28">
        <f t="shared" si="0"/>
        <v>-1677</v>
      </c>
      <c r="H9" s="29">
        <f t="shared" si="1"/>
        <v>-0.48999269539810086</v>
      </c>
      <c r="I9" s="15"/>
    </row>
    <row r="10" spans="2:9" s="1" customFormat="1" ht="17.25" customHeight="1" x14ac:dyDescent="0.4">
      <c r="B10" s="58" t="s">
        <v>15</v>
      </c>
      <c r="C10" s="21">
        <v>952128</v>
      </c>
      <c r="D10" s="22">
        <v>16</v>
      </c>
      <c r="E10" s="21">
        <v>969130</v>
      </c>
      <c r="F10" s="30">
        <f>((E10/E28)*100)</f>
        <v>15.647329065366222</v>
      </c>
      <c r="G10" s="31">
        <f t="shared" si="0"/>
        <v>17002</v>
      </c>
      <c r="H10" s="32">
        <f t="shared" si="1"/>
        <v>1.785684277744167</v>
      </c>
      <c r="I10" s="15"/>
    </row>
    <row r="11" spans="2:9" s="1" customFormat="1" ht="17.25" customHeight="1" x14ac:dyDescent="0.4">
      <c r="B11" s="59"/>
      <c r="C11" s="26">
        <v>866529</v>
      </c>
      <c r="D11" s="27">
        <v>16.399999999999999</v>
      </c>
      <c r="E11" s="26">
        <v>879503</v>
      </c>
      <c r="F11" s="18">
        <f>((E11/E29)*100)</f>
        <v>16.015003612695711</v>
      </c>
      <c r="G11" s="19">
        <f t="shared" si="0"/>
        <v>12974</v>
      </c>
      <c r="H11" s="20">
        <f t="shared" si="1"/>
        <v>1.4972378304707519</v>
      </c>
      <c r="I11" s="15"/>
    </row>
    <row r="12" spans="2:9" s="1" customFormat="1" ht="17.25" customHeight="1" x14ac:dyDescent="0.4">
      <c r="B12" s="51" t="s">
        <v>16</v>
      </c>
      <c r="C12" s="33">
        <v>54937</v>
      </c>
      <c r="D12" s="34">
        <v>0.9</v>
      </c>
      <c r="E12" s="33">
        <v>55752</v>
      </c>
      <c r="F12" s="23">
        <f>((E12/E28)*100)</f>
        <v>0.90015776010679438</v>
      </c>
      <c r="G12" s="31">
        <f t="shared" si="0"/>
        <v>815</v>
      </c>
      <c r="H12" s="32">
        <f t="shared" si="1"/>
        <v>1.4835174836631069</v>
      </c>
      <c r="I12" s="15"/>
    </row>
    <row r="13" spans="2:9" s="1" customFormat="1" ht="17.25" customHeight="1" x14ac:dyDescent="0.4">
      <c r="B13" s="51"/>
      <c r="C13" s="16">
        <v>37256</v>
      </c>
      <c r="D13" s="17">
        <v>0.7</v>
      </c>
      <c r="E13" s="16">
        <v>37535</v>
      </c>
      <c r="F13" s="35">
        <f>((E13/E29)*100)</f>
        <v>0.68348051183740544</v>
      </c>
      <c r="G13" s="19">
        <f t="shared" si="0"/>
        <v>279</v>
      </c>
      <c r="H13" s="20">
        <f t="shared" si="1"/>
        <v>0.74887266480567405</v>
      </c>
      <c r="I13" s="15"/>
    </row>
    <row r="14" spans="2:9" s="1" customFormat="1" ht="17.25" customHeight="1" x14ac:dyDescent="0.4">
      <c r="B14" s="58" t="s">
        <v>17</v>
      </c>
      <c r="C14" s="21">
        <v>52121</v>
      </c>
      <c r="D14" s="22">
        <v>0.9</v>
      </c>
      <c r="E14" s="21">
        <v>53397</v>
      </c>
      <c r="F14" s="23">
        <f>((E14/E28)*100)</f>
        <v>0.86213452282290315</v>
      </c>
      <c r="G14" s="24">
        <f t="shared" si="0"/>
        <v>1276</v>
      </c>
      <c r="H14" s="25">
        <f t="shared" si="1"/>
        <v>2.4481494982828451</v>
      </c>
      <c r="I14" s="15"/>
    </row>
    <row r="15" spans="2:9" s="1" customFormat="1" ht="17.25" customHeight="1" x14ac:dyDescent="0.4">
      <c r="B15" s="59"/>
      <c r="C15" s="26">
        <v>50948</v>
      </c>
      <c r="D15" s="27">
        <v>1</v>
      </c>
      <c r="E15" s="26">
        <v>52168</v>
      </c>
      <c r="F15" s="18">
        <f>((E15/E29)*100)</f>
        <v>0.94993502974647037</v>
      </c>
      <c r="G15" s="28">
        <f t="shared" si="0"/>
        <v>1220</v>
      </c>
      <c r="H15" s="29">
        <f t="shared" si="1"/>
        <v>2.394598414069236</v>
      </c>
      <c r="I15" s="15"/>
    </row>
    <row r="16" spans="2:9" s="1" customFormat="1" ht="17.25" customHeight="1" x14ac:dyDescent="0.4">
      <c r="B16" s="58" t="s">
        <v>18</v>
      </c>
      <c r="C16" s="21">
        <v>27061</v>
      </c>
      <c r="D16" s="22">
        <v>0.5</v>
      </c>
      <c r="E16" s="21">
        <v>24569</v>
      </c>
      <c r="F16" s="23">
        <f>((E16/E28)*100)</f>
        <v>0.39668489037279081</v>
      </c>
      <c r="G16" s="31">
        <f t="shared" si="0"/>
        <v>-2492</v>
      </c>
      <c r="H16" s="32">
        <f t="shared" si="1"/>
        <v>-9.2088245075939454</v>
      </c>
      <c r="I16" s="15"/>
    </row>
    <row r="17" spans="2:9" s="1" customFormat="1" ht="17.25" customHeight="1" x14ac:dyDescent="0.4">
      <c r="B17" s="59"/>
      <c r="C17" s="26">
        <v>20100</v>
      </c>
      <c r="D17" s="27">
        <v>0.4</v>
      </c>
      <c r="E17" s="26">
        <v>17945</v>
      </c>
      <c r="F17" s="18">
        <f>((E17/E29)*100)</f>
        <v>0.32676322858458079</v>
      </c>
      <c r="G17" s="19">
        <f t="shared" si="0"/>
        <v>-2155</v>
      </c>
      <c r="H17" s="20">
        <f t="shared" si="1"/>
        <v>-10.721393034825866</v>
      </c>
      <c r="I17" s="15"/>
    </row>
    <row r="18" spans="2:9" s="1" customFormat="1" ht="17.25" customHeight="1" x14ac:dyDescent="0.4">
      <c r="B18" s="51" t="s">
        <v>19</v>
      </c>
      <c r="C18" s="33">
        <v>23874</v>
      </c>
      <c r="D18" s="36">
        <v>0.4</v>
      </c>
      <c r="E18" s="33">
        <v>28919</v>
      </c>
      <c r="F18" s="23">
        <f>((E18/E28)*100)</f>
        <v>0.46691889554685728</v>
      </c>
      <c r="G18" s="24">
        <f t="shared" si="0"/>
        <v>5045</v>
      </c>
      <c r="H18" s="25">
        <f t="shared" si="1"/>
        <v>21.131775152885979</v>
      </c>
      <c r="I18" s="37"/>
    </row>
    <row r="19" spans="2:9" s="1" customFormat="1" ht="17.25" customHeight="1" x14ac:dyDescent="0.4">
      <c r="B19" s="51"/>
      <c r="C19" s="16">
        <v>23593</v>
      </c>
      <c r="D19" s="17">
        <v>0.4</v>
      </c>
      <c r="E19" s="16">
        <v>28521</v>
      </c>
      <c r="F19" s="18">
        <f>((E19/E29)*100)</f>
        <v>0.51934321774649361</v>
      </c>
      <c r="G19" s="28">
        <f t="shared" si="0"/>
        <v>4928</v>
      </c>
      <c r="H19" s="29">
        <f t="shared" si="1"/>
        <v>20.887551392362141</v>
      </c>
      <c r="I19" s="37"/>
    </row>
    <row r="20" spans="2:9" s="1" customFormat="1" ht="17.25" customHeight="1" x14ac:dyDescent="0.4">
      <c r="B20" s="58" t="s">
        <v>20</v>
      </c>
      <c r="C20" s="21">
        <v>21727</v>
      </c>
      <c r="D20" s="38">
        <v>0.4</v>
      </c>
      <c r="E20" s="21">
        <v>21798</v>
      </c>
      <c r="F20" s="23">
        <f>((E20/E28)*100)</f>
        <v>0.35194502178949466</v>
      </c>
      <c r="G20" s="31">
        <f t="shared" si="0"/>
        <v>71</v>
      </c>
      <c r="H20" s="32">
        <f t="shared" si="1"/>
        <v>0.32678234454826338</v>
      </c>
      <c r="I20" s="37"/>
    </row>
    <row r="21" spans="2:9" s="1" customFormat="1" ht="17.25" customHeight="1" x14ac:dyDescent="0.4">
      <c r="B21" s="59"/>
      <c r="C21" s="26">
        <v>4922</v>
      </c>
      <c r="D21" s="27">
        <v>0.1</v>
      </c>
      <c r="E21" s="26">
        <v>4746</v>
      </c>
      <c r="F21" s="18">
        <f>((E21/E29)*100)</f>
        <v>8.642063431944387E-2</v>
      </c>
      <c r="G21" s="19">
        <f t="shared" si="0"/>
        <v>-176</v>
      </c>
      <c r="H21" s="20">
        <f t="shared" si="1"/>
        <v>-3.5757822023567769</v>
      </c>
      <c r="I21" s="37"/>
    </row>
    <row r="22" spans="2:9" s="1" customFormat="1" ht="17.25" customHeight="1" x14ac:dyDescent="0.4">
      <c r="B22" s="51" t="s">
        <v>21</v>
      </c>
      <c r="C22" s="33">
        <v>4923</v>
      </c>
      <c r="D22" s="34">
        <v>0.1</v>
      </c>
      <c r="E22" s="33">
        <v>4487</v>
      </c>
      <c r="F22" s="23">
        <f>((E22/E28)*100)</f>
        <v>7.2445972693341701E-2</v>
      </c>
      <c r="G22" s="24">
        <f t="shared" si="0"/>
        <v>-436</v>
      </c>
      <c r="H22" s="25">
        <f t="shared" si="1"/>
        <v>-8.8563883810684558</v>
      </c>
      <c r="I22" s="37"/>
    </row>
    <row r="23" spans="2:9" s="1" customFormat="1" ht="17.25" customHeight="1" x14ac:dyDescent="0.4">
      <c r="B23" s="51"/>
      <c r="C23" s="16">
        <v>1985</v>
      </c>
      <c r="D23" s="17">
        <v>0</v>
      </c>
      <c r="E23" s="16">
        <v>1833</v>
      </c>
      <c r="F23" s="18">
        <f>((E23/E29)*100)</f>
        <v>3.3377375201757403E-2</v>
      </c>
      <c r="G23" s="28">
        <f t="shared" si="0"/>
        <v>-152</v>
      </c>
      <c r="H23" s="29">
        <f t="shared" si="1"/>
        <v>-7.6574307304785805</v>
      </c>
      <c r="I23" s="39"/>
    </row>
    <row r="24" spans="2:9" s="1" customFormat="1" ht="17.25" customHeight="1" x14ac:dyDescent="0.4">
      <c r="B24" s="58" t="s">
        <v>22</v>
      </c>
      <c r="C24" s="21">
        <v>544</v>
      </c>
      <c r="D24" s="22">
        <v>0</v>
      </c>
      <c r="E24" s="21">
        <v>736</v>
      </c>
      <c r="F24" s="23">
        <f>((E24/E28)*100)</f>
        <v>1.1883270760485735E-2</v>
      </c>
      <c r="G24" s="31">
        <f t="shared" si="0"/>
        <v>192</v>
      </c>
      <c r="H24" s="32">
        <f t="shared" si="1"/>
        <v>35.29411764705884</v>
      </c>
      <c r="I24" s="37"/>
    </row>
    <row r="25" spans="2:9" s="1" customFormat="1" ht="17.25" customHeight="1" x14ac:dyDescent="0.4">
      <c r="B25" s="59"/>
      <c r="C25" s="26">
        <v>413</v>
      </c>
      <c r="D25" s="27">
        <v>0</v>
      </c>
      <c r="E25" s="26">
        <v>547</v>
      </c>
      <c r="F25" s="18">
        <f>((E25/E29)*100)</f>
        <v>9.9604060203825964E-3</v>
      </c>
      <c r="G25" s="19">
        <f t="shared" si="0"/>
        <v>134</v>
      </c>
      <c r="H25" s="20">
        <f t="shared" si="1"/>
        <v>32.445520581113811</v>
      </c>
      <c r="I25" s="37"/>
    </row>
    <row r="26" spans="2:9" s="1" customFormat="1" ht="17.25" customHeight="1" x14ac:dyDescent="0.4">
      <c r="B26" s="51" t="s">
        <v>23</v>
      </c>
      <c r="C26" s="33">
        <v>579210</v>
      </c>
      <c r="D26" s="30">
        <v>9.8000000000000007</v>
      </c>
      <c r="E26" s="33">
        <v>611596</v>
      </c>
      <c r="F26" s="23">
        <f>((E26/E28)*100)</f>
        <v>9.8746750869973283</v>
      </c>
      <c r="G26" s="24">
        <f t="shared" si="0"/>
        <v>32386</v>
      </c>
      <c r="H26" s="25">
        <f t="shared" si="1"/>
        <v>5.5914089881044902</v>
      </c>
      <c r="I26" s="37"/>
    </row>
    <row r="27" spans="2:9" s="1" customFormat="1" ht="17.25" customHeight="1" x14ac:dyDescent="0.4">
      <c r="B27" s="60"/>
      <c r="C27" s="40">
        <v>493962</v>
      </c>
      <c r="D27" s="41">
        <v>9.3000000000000007</v>
      </c>
      <c r="E27" s="40">
        <v>523194</v>
      </c>
      <c r="F27" s="35">
        <f>((E27/E29)*100)</f>
        <v>9.5269189532505507</v>
      </c>
      <c r="G27" s="42">
        <f t="shared" si="0"/>
        <v>29232</v>
      </c>
      <c r="H27" s="43">
        <f t="shared" si="1"/>
        <v>5.917864127200076</v>
      </c>
      <c r="I27" s="37"/>
    </row>
    <row r="28" spans="2:9" s="1" customFormat="1" ht="17.25" customHeight="1" x14ac:dyDescent="0.4">
      <c r="B28" s="61" t="s">
        <v>24</v>
      </c>
      <c r="C28" s="44">
        <v>5933277</v>
      </c>
      <c r="D28" s="45">
        <v>100</v>
      </c>
      <c r="E28" s="10">
        <f>SUM(E6,E8,E10,E12,E14,E16,E18,E20,E22,E24,E26)</f>
        <v>6193581</v>
      </c>
      <c r="F28" s="46">
        <v>100</v>
      </c>
      <c r="G28" s="13">
        <f t="shared" si="0"/>
        <v>260304</v>
      </c>
      <c r="H28" s="14">
        <f t="shared" si="1"/>
        <v>4.3871877210519585</v>
      </c>
      <c r="I28" s="15"/>
    </row>
    <row r="29" spans="2:9" s="1" customFormat="1" ht="17.25" customHeight="1" x14ac:dyDescent="0.4">
      <c r="B29" s="62"/>
      <c r="C29" s="47">
        <v>5293830</v>
      </c>
      <c r="D29" s="48">
        <v>100</v>
      </c>
      <c r="E29" s="40">
        <f>SUM(E7,E9,E11,E13,E15,E17,E19,E21,E23,E25,E27)</f>
        <v>5491744</v>
      </c>
      <c r="F29" s="49">
        <v>100</v>
      </c>
      <c r="G29" s="42">
        <f t="shared" si="0"/>
        <v>197914</v>
      </c>
      <c r="H29" s="43">
        <f t="shared" si="1"/>
        <v>3.7385786849974494</v>
      </c>
      <c r="I29" s="15"/>
    </row>
    <row r="30" spans="2:9" s="1" customFormat="1" ht="29.25" customHeight="1" x14ac:dyDescent="0.4">
      <c r="B30" s="57" t="s">
        <v>25</v>
      </c>
      <c r="C30" s="57"/>
      <c r="D30" s="57"/>
      <c r="E30" s="57"/>
      <c r="F30" s="57"/>
      <c r="G30" s="57"/>
      <c r="H30" s="57"/>
    </row>
  </sheetData>
  <mergeCells count="18">
    <mergeCell ref="B30:H30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6:B7"/>
    <mergeCell ref="B1:H1"/>
    <mergeCell ref="C3:D3"/>
    <mergeCell ref="E3:F3"/>
    <mergeCell ref="G3:H3"/>
    <mergeCell ref="G4:G5"/>
  </mergeCells>
  <phoneticPr fontId="2"/>
  <pageMargins left="0.7" right="0.7" top="0.75" bottom="0.75" header="0.3" footer="0.3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資料2-5-2</vt:lpstr>
      <vt:lpstr>'資料2-5-2'!Print_Area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嵯峨田　彬</dc:creator>
  <cp:lastModifiedBy>yuji</cp:lastModifiedBy>
  <dcterms:created xsi:type="dcterms:W3CDTF">2023-01-13T05:57:10Z</dcterms:created>
  <dcterms:modified xsi:type="dcterms:W3CDTF">2023-01-25T09:33:20Z</dcterms:modified>
</cp:coreProperties>
</file>