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071F2853-248E-490D-A24B-1E75AF634C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資料1-1-64" sheetId="1" r:id="rId1"/>
  </sheets>
  <definedNames>
    <definedName name="_xlnm.Print_Area" localSheetId="0">'資料1-1-64'!$A$1:$T$39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7" i="1" l="1"/>
  <c r="AE27" i="1"/>
  <c r="AC27" i="1"/>
  <c r="AP26" i="1"/>
  <c r="AP27" i="1" s="1"/>
  <c r="AO26" i="1"/>
  <c r="AO27" i="1" s="1"/>
  <c r="AN26" i="1"/>
  <c r="AN27" i="1" s="1"/>
  <c r="AM26" i="1"/>
  <c r="AM27" i="1" s="1"/>
  <c r="AL26" i="1"/>
  <c r="AL27" i="1" s="1"/>
  <c r="AK26" i="1"/>
  <c r="AJ26" i="1"/>
  <c r="AI26" i="1"/>
  <c r="AI27" i="1" s="1"/>
  <c r="AH26" i="1"/>
  <c r="AH27" i="1" s="1"/>
  <c r="AG26" i="1"/>
  <c r="AG27" i="1" s="1"/>
  <c r="AF26" i="1"/>
  <c r="AF27" i="1" s="1"/>
  <c r="AE26" i="1"/>
  <c r="AD26" i="1"/>
  <c r="AD27" i="1" s="1"/>
  <c r="AC26" i="1"/>
  <c r="AB26" i="1"/>
  <c r="AO25" i="1"/>
  <c r="AK25" i="1"/>
  <c r="AI25" i="1"/>
  <c r="AC25" i="1"/>
  <c r="AP24" i="1"/>
  <c r="AP25" i="1" s="1"/>
  <c r="AO24" i="1"/>
  <c r="AN24" i="1"/>
  <c r="AN25" i="1" s="1"/>
  <c r="AM24" i="1"/>
  <c r="AM25" i="1" s="1"/>
  <c r="AL24" i="1"/>
  <c r="AL25" i="1" s="1"/>
  <c r="AK24" i="1"/>
  <c r="AJ24" i="1"/>
  <c r="AI24" i="1"/>
  <c r="AH24" i="1"/>
  <c r="AH25" i="1" s="1"/>
  <c r="AG24" i="1"/>
  <c r="AG25" i="1" s="1"/>
  <c r="AF24" i="1"/>
  <c r="AF25" i="1" s="1"/>
  <c r="AE24" i="1"/>
  <c r="AE25" i="1" s="1"/>
  <c r="AD24" i="1"/>
  <c r="AD25" i="1" s="1"/>
  <c r="AC24" i="1"/>
  <c r="AB24" i="1"/>
  <c r="AK23" i="1"/>
  <c r="AF23" i="1"/>
  <c r="AE23" i="1"/>
  <c r="AC23" i="1"/>
  <c r="AP22" i="1"/>
  <c r="AP23" i="1" s="1"/>
  <c r="AO22" i="1"/>
  <c r="AO23" i="1" s="1"/>
  <c r="AN22" i="1"/>
  <c r="AN23" i="1" s="1"/>
  <c r="AM22" i="1"/>
  <c r="AM23" i="1" s="1"/>
  <c r="AL22" i="1"/>
  <c r="AL23" i="1" s="1"/>
  <c r="AK22" i="1"/>
  <c r="AJ22" i="1"/>
  <c r="AI22" i="1"/>
  <c r="AI23" i="1" s="1"/>
  <c r="AH22" i="1"/>
  <c r="AH23" i="1" s="1"/>
  <c r="AG22" i="1"/>
  <c r="AG23" i="1" s="1"/>
  <c r="AF22" i="1"/>
  <c r="AE22" i="1"/>
  <c r="AD22" i="1"/>
  <c r="AD23" i="1" s="1"/>
  <c r="AC22" i="1"/>
  <c r="AB22" i="1"/>
  <c r="AO21" i="1"/>
  <c r="AK21" i="1"/>
  <c r="AF21" i="1"/>
  <c r="AE21" i="1"/>
  <c r="AC21" i="1"/>
  <c r="AP20" i="1"/>
  <c r="AP21" i="1" s="1"/>
  <c r="AO20" i="1"/>
  <c r="AN20" i="1"/>
  <c r="AN21" i="1" s="1"/>
  <c r="AM20" i="1"/>
  <c r="AM21" i="1" s="1"/>
  <c r="AL20" i="1"/>
  <c r="AL21" i="1" s="1"/>
  <c r="AK20" i="1"/>
  <c r="AJ20" i="1"/>
  <c r="AI20" i="1"/>
  <c r="AI21" i="1" s="1"/>
  <c r="AH20" i="1"/>
  <c r="AH21" i="1" s="1"/>
  <c r="AG20" i="1"/>
  <c r="AG21" i="1" s="1"/>
  <c r="AF20" i="1"/>
  <c r="AE20" i="1"/>
  <c r="AD20" i="1"/>
  <c r="AD21" i="1" s="1"/>
  <c r="AC20" i="1"/>
  <c r="AB20" i="1"/>
  <c r="AK19" i="1"/>
  <c r="AC19" i="1"/>
  <c r="AP18" i="1"/>
  <c r="AP19" i="1" s="1"/>
  <c r="AO18" i="1"/>
  <c r="AO19" i="1" s="1"/>
  <c r="AN18" i="1"/>
  <c r="AN19" i="1" s="1"/>
  <c r="AM18" i="1"/>
  <c r="AM19" i="1" s="1"/>
  <c r="AL18" i="1"/>
  <c r="AL19" i="1" s="1"/>
  <c r="AK18" i="1"/>
  <c r="AJ18" i="1"/>
  <c r="AI18" i="1"/>
  <c r="AI19" i="1" s="1"/>
  <c r="AH18" i="1"/>
  <c r="AH19" i="1" s="1"/>
  <c r="AG18" i="1"/>
  <c r="AG19" i="1" s="1"/>
  <c r="AF18" i="1"/>
  <c r="AF19" i="1" s="1"/>
  <c r="AE18" i="1"/>
  <c r="AE19" i="1" s="1"/>
  <c r="AD18" i="1"/>
  <c r="AD19" i="1" s="1"/>
  <c r="AC18" i="1"/>
  <c r="AB18" i="1"/>
  <c r="AK17" i="1"/>
  <c r="AI17" i="1"/>
  <c r="AF17" i="1"/>
  <c r="AC17" i="1"/>
  <c r="AP16" i="1"/>
  <c r="AP17" i="1" s="1"/>
  <c r="AO16" i="1"/>
  <c r="AO17" i="1" s="1"/>
  <c r="AN16" i="1"/>
  <c r="AN17" i="1" s="1"/>
  <c r="AM16" i="1"/>
  <c r="AM17" i="1" s="1"/>
  <c r="AL16" i="1"/>
  <c r="AL17" i="1" s="1"/>
  <c r="AK16" i="1"/>
  <c r="AJ16" i="1"/>
  <c r="AI16" i="1"/>
  <c r="AH16" i="1"/>
  <c r="AH17" i="1" s="1"/>
  <c r="AG16" i="1"/>
  <c r="AG17" i="1" s="1"/>
  <c r="AF16" i="1"/>
  <c r="AE16" i="1"/>
  <c r="AE17" i="1" s="1"/>
  <c r="AD16" i="1"/>
  <c r="AD17" i="1" s="1"/>
  <c r="AC16" i="1"/>
  <c r="AB16" i="1"/>
  <c r="AK15" i="1"/>
  <c r="AF15" i="1"/>
  <c r="AE15" i="1"/>
  <c r="AC15" i="1"/>
  <c r="AP14" i="1"/>
  <c r="AP15" i="1" s="1"/>
  <c r="AO14" i="1"/>
  <c r="AO15" i="1" s="1"/>
  <c r="AN14" i="1"/>
  <c r="AN15" i="1" s="1"/>
  <c r="AM14" i="1"/>
  <c r="AM15" i="1" s="1"/>
  <c r="AL14" i="1"/>
  <c r="AL15" i="1" s="1"/>
  <c r="AK14" i="1"/>
  <c r="AJ14" i="1"/>
  <c r="AI14" i="1"/>
  <c r="AI15" i="1" s="1"/>
  <c r="AH14" i="1"/>
  <c r="AH15" i="1" s="1"/>
  <c r="AG14" i="1"/>
  <c r="AG15" i="1" s="1"/>
  <c r="AF14" i="1"/>
  <c r="AE14" i="1"/>
  <c r="AD14" i="1"/>
  <c r="AD15" i="1" s="1"/>
  <c r="AC14" i="1"/>
  <c r="AB14" i="1"/>
  <c r="AK13" i="1"/>
  <c r="AF13" i="1"/>
  <c r="AE13" i="1"/>
  <c r="AC13" i="1"/>
  <c r="AP12" i="1"/>
  <c r="AP13" i="1" s="1"/>
  <c r="AO12" i="1"/>
  <c r="AO13" i="1" s="1"/>
  <c r="AN12" i="1"/>
  <c r="AN13" i="1" s="1"/>
  <c r="AM12" i="1"/>
  <c r="AM13" i="1" s="1"/>
  <c r="AL12" i="1"/>
  <c r="AL13" i="1" s="1"/>
  <c r="AK12" i="1"/>
  <c r="AJ12" i="1"/>
  <c r="AI12" i="1"/>
  <c r="AI13" i="1" s="1"/>
  <c r="AH12" i="1"/>
  <c r="AH13" i="1" s="1"/>
  <c r="AG12" i="1"/>
  <c r="AG13" i="1" s="1"/>
  <c r="AF12" i="1"/>
  <c r="AE12" i="1"/>
  <c r="AD12" i="1"/>
  <c r="AD13" i="1" s="1"/>
  <c r="AC12" i="1"/>
  <c r="AB12" i="1"/>
  <c r="AK11" i="1"/>
  <c r="AC11" i="1"/>
  <c r="AP10" i="1"/>
  <c r="AP11" i="1" s="1"/>
  <c r="AO10" i="1"/>
  <c r="AO11" i="1" s="1"/>
  <c r="AN10" i="1"/>
  <c r="AN11" i="1" s="1"/>
  <c r="AM10" i="1"/>
  <c r="AM11" i="1" s="1"/>
  <c r="AL10" i="1"/>
  <c r="AL11" i="1" s="1"/>
  <c r="AK10" i="1"/>
  <c r="AJ10" i="1"/>
  <c r="AI10" i="1"/>
  <c r="AI11" i="1" s="1"/>
  <c r="AH10" i="1"/>
  <c r="AH11" i="1" s="1"/>
  <c r="AG10" i="1"/>
  <c r="AG11" i="1" s="1"/>
  <c r="AF10" i="1"/>
  <c r="AF11" i="1" s="1"/>
  <c r="AE10" i="1"/>
  <c r="AE11" i="1" s="1"/>
  <c r="AD10" i="1"/>
  <c r="AD11" i="1" s="1"/>
  <c r="AC10" i="1"/>
  <c r="AB10" i="1"/>
  <c r="AP35" i="1" l="1"/>
  <c r="AM35" i="1"/>
  <c r="AN35" i="1"/>
  <c r="AO35" i="1"/>
  <c r="AL35" i="1"/>
  <c r="AP34" i="1"/>
  <c r="AM34" i="1"/>
  <c r="AN34" i="1"/>
  <c r="AO34" i="1"/>
  <c r="AL34" i="1"/>
  <c r="AP33" i="1"/>
  <c r="AM33" i="1"/>
  <c r="AN33" i="1"/>
  <c r="AO33" i="1"/>
  <c r="AL33" i="1"/>
  <c r="AI35" i="1"/>
  <c r="AF35" i="1"/>
  <c r="AG35" i="1"/>
  <c r="AH35" i="1"/>
  <c r="AE35" i="1"/>
  <c r="AI34" i="1"/>
  <c r="AF34" i="1"/>
  <c r="AG34" i="1"/>
  <c r="AH34" i="1"/>
  <c r="AE34" i="1"/>
  <c r="AI33" i="1"/>
  <c r="AF33" i="1"/>
  <c r="AG33" i="1"/>
  <c r="AH33" i="1"/>
  <c r="AE33" i="1"/>
  <c r="AB35" i="1"/>
  <c r="Y35" i="1"/>
  <c r="Z35" i="1"/>
  <c r="AA35" i="1"/>
  <c r="X35" i="1"/>
  <c r="AB34" i="1"/>
  <c r="Y34" i="1"/>
  <c r="Z34" i="1"/>
  <c r="AA34" i="1"/>
  <c r="X34" i="1"/>
  <c r="AB33" i="1"/>
  <c r="AA33" i="1"/>
  <c r="Z33" i="1"/>
  <c r="Y33" i="1"/>
  <c r="X33" i="1"/>
</calcChain>
</file>

<file path=xl/sharedStrings.xml><?xml version="1.0" encoding="utf-8"?>
<sst xmlns="http://schemas.openxmlformats.org/spreadsheetml/2006/main" count="122" uniqueCount="56">
  <si>
    <t>＜直近3カ年の調査結果の比較＞</t>
    <rPh sb="1" eb="3">
      <t>チョッキン</t>
    </rPh>
    <rPh sb="5" eb="6">
      <t>ネン</t>
    </rPh>
    <rPh sb="7" eb="9">
      <t>チョウサ</t>
    </rPh>
    <rPh sb="9" eb="11">
      <t>ケッカ</t>
    </rPh>
    <rPh sb="12" eb="14">
      <t>ヒカク</t>
    </rPh>
    <phoneticPr fontId="1"/>
  </si>
  <si>
    <t>調査基準日</t>
    <rPh sb="0" eb="2">
      <t>チョウサ</t>
    </rPh>
    <rPh sb="2" eb="5">
      <t>キジュンビ</t>
    </rPh>
    <phoneticPr fontId="1"/>
  </si>
  <si>
    <t>1年未満</t>
    <rPh sb="1" eb="2">
      <t>ネン</t>
    </rPh>
    <rPh sb="2" eb="4">
      <t>ミマン</t>
    </rPh>
    <phoneticPr fontId="1"/>
  </si>
  <si>
    <t>1年以上
3年未満</t>
    <rPh sb="1" eb="2">
      <t>ネン</t>
    </rPh>
    <rPh sb="2" eb="4">
      <t>イジョウ</t>
    </rPh>
    <rPh sb="6" eb="7">
      <t>ネン</t>
    </rPh>
    <rPh sb="7" eb="9">
      <t>ミマン</t>
    </rPh>
    <phoneticPr fontId="1"/>
  </si>
  <si>
    <t>3年以上
5年未満</t>
    <rPh sb="1" eb="2">
      <t>ネン</t>
    </rPh>
    <rPh sb="2" eb="4">
      <t>イジョウ</t>
    </rPh>
    <rPh sb="6" eb="7">
      <t>ネン</t>
    </rPh>
    <rPh sb="7" eb="9">
      <t>ミマン</t>
    </rPh>
    <phoneticPr fontId="1"/>
  </si>
  <si>
    <t>5年以上
10年未満</t>
    <rPh sb="1" eb="2">
      <t>ネン</t>
    </rPh>
    <rPh sb="2" eb="4">
      <t>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</si>
  <si>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</si>
  <si>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警告
対象物数</t>
    <rPh sb="0" eb="2">
      <t>ケイコク</t>
    </rPh>
    <rPh sb="3" eb="6">
      <t>タイショウブツ</t>
    </rPh>
    <rPh sb="6" eb="7">
      <t>スウ</t>
    </rPh>
    <phoneticPr fontId="1"/>
  </si>
  <si>
    <t>命令
対象物数</t>
    <rPh sb="0" eb="2">
      <t>メイレイ</t>
    </rPh>
    <rPh sb="3" eb="6">
      <t>タイショウブツ</t>
    </rPh>
    <rPh sb="6" eb="7">
      <t>スウ</t>
    </rPh>
    <phoneticPr fontId="1"/>
  </si>
  <si>
    <t>告発
対象物数</t>
    <rPh sb="0" eb="2">
      <t>コクハツ</t>
    </rPh>
    <rPh sb="3" eb="6">
      <t>タイショウブツ</t>
    </rPh>
    <rPh sb="6" eb="7">
      <t>スウ</t>
    </rPh>
    <phoneticPr fontId="1"/>
  </si>
  <si>
    <t>M(M/H)</t>
    <phoneticPr fontId="1"/>
  </si>
  <si>
    <t>是正指導・是正措置中の対象物数</t>
    <rPh sb="0" eb="2">
      <t>ゼセイ</t>
    </rPh>
    <rPh sb="2" eb="4">
      <t>シドウ</t>
    </rPh>
    <rPh sb="5" eb="7">
      <t>ゼセイ</t>
    </rPh>
    <rPh sb="7" eb="9">
      <t>ソチ</t>
    </rPh>
    <rPh sb="9" eb="10">
      <t>チュウ</t>
    </rPh>
    <rPh sb="11" eb="14">
      <t>タイショウブツ</t>
    </rPh>
    <rPh sb="14" eb="15">
      <t>スウ</t>
    </rPh>
    <phoneticPr fontId="1"/>
  </si>
  <si>
    <t>警告前段の行政指導実施中の対象物数</t>
    <rPh sb="0" eb="2">
      <t>ケイコク</t>
    </rPh>
    <rPh sb="2" eb="4">
      <t>ゼンダン</t>
    </rPh>
    <rPh sb="5" eb="7">
      <t>ギョウセイ</t>
    </rPh>
    <rPh sb="7" eb="9">
      <t>シドウ</t>
    </rPh>
    <rPh sb="9" eb="11">
      <t>ジッシ</t>
    </rPh>
    <rPh sb="11" eb="12">
      <t>チュウ</t>
    </rPh>
    <rPh sb="13" eb="16">
      <t>タイショウブツ</t>
    </rPh>
    <rPh sb="16" eb="17">
      <t>スウ</t>
    </rPh>
    <phoneticPr fontId="1"/>
  </si>
  <si>
    <t>10年以上
(不明を含む)</t>
    <rPh sb="2" eb="3">
      <t>ネン</t>
    </rPh>
    <rPh sb="3" eb="5">
      <t>イジョウ</t>
    </rPh>
    <rPh sb="7" eb="9">
      <t>フメイ</t>
    </rPh>
    <rPh sb="10" eb="11">
      <t>フク</t>
    </rPh>
    <phoneticPr fontId="1"/>
  </si>
  <si>
    <t>前回
R3.3.31時点</t>
    <rPh sb="10" eb="12">
      <t>ジテン</t>
    </rPh>
    <phoneticPr fontId="1"/>
  </si>
  <si>
    <t>前々回
R2.3.31時点</t>
    <rPh sb="0" eb="3">
      <t>ゼンゼンカイ</t>
    </rPh>
    <rPh sb="11" eb="13">
      <t>ジテン</t>
    </rPh>
    <phoneticPr fontId="1"/>
  </si>
  <si>
    <t>今回
R4.3.31時点</t>
    <rPh sb="10" eb="12">
      <t>ジテン</t>
    </rPh>
    <phoneticPr fontId="1"/>
  </si>
  <si>
    <t>左表と数値をリンクしているため、グラフの数値の更新作業は不要</t>
    <rPh sb="0" eb="1">
      <t>ヒダリ</t>
    </rPh>
    <rPh sb="1" eb="2">
      <t>ヒョウ</t>
    </rPh>
    <rPh sb="3" eb="5">
      <t>スウチ</t>
    </rPh>
    <rPh sb="20" eb="22">
      <t>スウチ</t>
    </rPh>
    <rPh sb="23" eb="25">
      <t>コウシン</t>
    </rPh>
    <rPh sb="25" eb="27">
      <t>サギョウ</t>
    </rPh>
    <rPh sb="28" eb="30">
      <t>フヨウ</t>
    </rPh>
    <phoneticPr fontId="1"/>
  </si>
  <si>
    <t>A</t>
  </si>
  <si>
    <t>重大
違反率</t>
    <rPh sb="0" eb="2">
      <t>ジュウダイ</t>
    </rPh>
    <rPh sb="3" eb="5">
      <t>イハン</t>
    </rPh>
    <rPh sb="5" eb="6">
      <t>リツ</t>
    </rPh>
    <phoneticPr fontId="1"/>
  </si>
  <si>
    <t>改修期限を定めている対象物数　</t>
    <rPh sb="0" eb="2">
      <t>カイシュウ</t>
    </rPh>
    <rPh sb="2" eb="4">
      <t>キゲン</t>
    </rPh>
    <rPh sb="5" eb="6">
      <t>サダ</t>
    </rPh>
    <rPh sb="10" eb="13">
      <t>タイショウブツ</t>
    </rPh>
    <rPh sb="13" eb="14">
      <t>スウ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</si>
  <si>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</si>
  <si>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</si>
  <si>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消防用
設備等</t>
    <rPh sb="0" eb="3">
      <t>ショウボウヨウ</t>
    </rPh>
    <rPh sb="4" eb="6">
      <t>セツビ</t>
    </rPh>
    <rPh sb="6" eb="7">
      <t>トウ</t>
    </rPh>
    <phoneticPr fontId="1"/>
  </si>
  <si>
    <t>スプリンクラー
設備</t>
    <rPh sb="8" eb="10">
      <t>セツビ</t>
    </rPh>
    <phoneticPr fontId="1"/>
  </si>
  <si>
    <t>B(B/B)</t>
  </si>
  <si>
    <t>C(C/B)</t>
  </si>
  <si>
    <t>D(D/B)</t>
  </si>
  <si>
    <t>E(E/B)</t>
  </si>
  <si>
    <t>H(H/B)</t>
  </si>
  <si>
    <t>I（B/A）</t>
  </si>
  <si>
    <t>J(J/B)</t>
  </si>
  <si>
    <t>K(K/J)</t>
  </si>
  <si>
    <t>M(M/J)</t>
  </si>
  <si>
    <t>N(N/J)</t>
  </si>
  <si>
    <t>F(F/B)</t>
    <phoneticPr fontId="1"/>
  </si>
  <si>
    <t>G(G/B)</t>
    <phoneticPr fontId="1"/>
  </si>
  <si>
    <t>L(L/K)</t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</si>
  <si>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</si>
  <si>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スプリンクラー設備</t>
    <rPh sb="7" eb="9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</si>
  <si>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</si>
  <si>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義務
対象物数※7</t>
    <rPh sb="0" eb="2">
      <t>ギム</t>
    </rPh>
    <rPh sb="3" eb="6">
      <t>タイショウブツ</t>
    </rPh>
    <rPh sb="6" eb="7">
      <t>スウ</t>
    </rPh>
    <phoneticPr fontId="1"/>
  </si>
  <si>
    <t>重大違反対象物数
※4</t>
    <rPh sb="0" eb="2">
      <t>ジュウダイ</t>
    </rPh>
    <rPh sb="2" eb="4">
      <t>イハン</t>
    </rPh>
    <rPh sb="4" eb="7">
      <t>タイショウブツ</t>
    </rPh>
    <rPh sb="7" eb="8">
      <t>スウ</t>
    </rPh>
    <phoneticPr fontId="1"/>
  </si>
  <si>
    <t>違反覚知からの経過年数※5</t>
    <rPh sb="0" eb="2">
      <t>イハン</t>
    </rPh>
    <rPh sb="2" eb="4">
      <t>カクチ</t>
    </rPh>
    <rPh sb="7" eb="9">
      <t>ケイカ</t>
    </rPh>
    <rPh sb="9" eb="11">
      <t>ネンスウ</t>
    </rPh>
    <phoneticPr fontId="1"/>
  </si>
  <si>
    <t>不明
※6</t>
    <rPh sb="0" eb="2">
      <t>フメイ</t>
    </rPh>
    <phoneticPr fontId="1"/>
  </si>
  <si>
    <t>資料1-1-64　重大な消防法令違反対象物の措置状況等に係る調査結果</t>
    <rPh sb="0" eb="2">
      <t>シリョウ</t>
    </rPh>
    <rPh sb="9" eb="11">
      <t>ジュウダイ</t>
    </rPh>
    <rPh sb="12" eb="14">
      <t>ショウボウ</t>
    </rPh>
    <rPh sb="14" eb="16">
      <t>ホウレイ</t>
    </rPh>
    <rPh sb="16" eb="18">
      <t>イハン</t>
    </rPh>
    <rPh sb="18" eb="21">
      <t>タイショウブツ</t>
    </rPh>
    <rPh sb="22" eb="27">
      <t>ソチジョウキョウトウ</t>
    </rPh>
    <rPh sb="28" eb="29">
      <t>カカ</t>
    </rPh>
    <rPh sb="30" eb="32">
      <t>チョウサ</t>
    </rPh>
    <rPh sb="32" eb="34">
      <t>ケッカ</t>
    </rPh>
    <phoneticPr fontId="1"/>
  </si>
  <si>
    <t>令和３年度</t>
    <rPh sb="0" eb="2">
      <t>レイワ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</si>
  <si>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</si>
  <si>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義務
対象物数</t>
    <rPh sb="0" eb="2">
      <t>ギム</t>
    </rPh>
    <rPh sb="3" eb="6">
      <t>タイショウブツ</t>
    </rPh>
    <rPh sb="6" eb="7">
      <t>スウ</t>
    </rPh>
    <phoneticPr fontId="1"/>
  </si>
  <si>
    <t>重大違反対象物数</t>
    <rPh sb="0" eb="2">
      <t>ジュウダイ</t>
    </rPh>
    <rPh sb="2" eb="4">
      <t>イハン</t>
    </rPh>
    <rPh sb="4" eb="7">
      <t>タイショウブツ</t>
    </rPh>
    <rPh sb="7" eb="8">
      <t>スウ</t>
    </rPh>
    <phoneticPr fontId="1"/>
  </si>
  <si>
    <t>違反覚知からの経過年数</t>
    <rPh sb="0" eb="2">
      <t>イハン</t>
    </rPh>
    <rPh sb="2" eb="4">
      <t>カクチ</t>
    </rPh>
    <rPh sb="7" eb="9">
      <t>ケイカ</t>
    </rPh>
    <rPh sb="9" eb="11">
      <t>ネンスウ</t>
    </rPh>
    <phoneticPr fontId="1"/>
  </si>
  <si>
    <t>不明</t>
    <rPh sb="0" eb="2">
      <t>フメイ</t>
    </rPh>
    <phoneticPr fontId="1"/>
  </si>
  <si>
    <t>（備考）「重大な消防法令違反対象物の措置状況等に係る調査結果」より作成</t>
    <rPh sb="1" eb="3">
      <t>ビコウ</t>
    </rPh>
    <rPh sb="5" eb="7">
      <t>ジュウダイ</t>
    </rPh>
    <rPh sb="8" eb="11">
      <t>ショウボウホウ</t>
    </rPh>
    <rPh sb="11" eb="12">
      <t>レイ</t>
    </rPh>
    <rPh sb="12" eb="14">
      <t>イハン</t>
    </rPh>
    <rPh sb="14" eb="17">
      <t>タイショウブツ</t>
    </rPh>
    <rPh sb="18" eb="20">
      <t>ソチ</t>
    </rPh>
    <rPh sb="20" eb="22">
      <t>ジョウキョウ</t>
    </rPh>
    <rPh sb="22" eb="23">
      <t>トウ</t>
    </rPh>
    <rPh sb="24" eb="25">
      <t>カカ</t>
    </rPh>
    <rPh sb="26" eb="28">
      <t>チョウサ</t>
    </rPh>
    <rPh sb="28" eb="30">
      <t>ケッカ</t>
    </rPh>
    <rPh sb="33" eb="35">
      <t>サクセイ</t>
    </rPh>
    <phoneticPr fontId="1"/>
  </si>
  <si>
    <t>令和４年度</t>
    <rPh sb="0" eb="2">
      <t>レイワ</t>
    </rPh>
    <rPh sb="3" eb="5">
      <t>ネンド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</si>
  <si>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</si>
  <si>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（各年度３月31日現在）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</si>
</sst>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"/>
    <numFmt numFmtId="177" formatCode="#,##0_ "/>
    <numFmt numFmtId="178" formatCode="#,##0_);[Red]\(#,##0\)"/>
    <numFmt numFmtId="179" formatCode="0.0%"/>
    <numFmt numFmtId="180" formatCode="0_);[Red]\(0\)"/>
    <numFmt numFmtId="181" formatCode="#,##0_ ;[Red]\-#,##0\ "/>
  </numFmts>
  <fonts count="13"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4" fillId="0" borderId="0" xfId="0" applyFont="1" applyAlignment="1">
      <alignment vertical="center"/>
    </xf>
    <xf numFmtId="0" fontId="5" fillId="2" borderId="18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176" fontId="6" fillId="2" borderId="19" xfId="1" applyNumberFormat="1" applyFont="1" applyFill="1" applyBorder="1" applyAlignment="1" applyProtection="1">
      <alignment horizontal="center" vertical="center"/>
      <protection locked="0"/>
    </xf>
    <xf numFmtId="176" fontId="6" fillId="2" borderId="7" xfId="1" applyNumberFormat="1" applyFont="1" applyFill="1" applyBorder="1" applyAlignment="1" applyProtection="1">
      <alignment horizontal="center" vertical="center"/>
      <protection locked="0"/>
    </xf>
    <xf numFmtId="178" fontId="6" fillId="3" borderId="9" xfId="0" applyNumberFormat="1" applyFont="1" applyFill="1" applyBorder="1" applyAlignment="1">
      <alignment horizontal="right" vertical="center"/>
    </xf>
    <xf numFmtId="38" fontId="7" fillId="3" borderId="8" xfId="0" applyNumberFormat="1" applyFont="1" applyFill="1" applyBorder="1" applyAlignment="1">
      <alignment horizontal="right" vertical="center"/>
    </xf>
    <xf numFmtId="38" fontId="6" fillId="3" borderId="9" xfId="0" applyNumberFormat="1" applyFont="1" applyFill="1" applyBorder="1" applyAlignment="1">
      <alignment horizontal="right" vertical="center"/>
    </xf>
    <xf numFmtId="178" fontId="7" fillId="3" borderId="8" xfId="0" applyNumberFormat="1" applyFont="1" applyFill="1" applyBorder="1" applyAlignment="1">
      <alignment horizontal="right" vertical="center"/>
    </xf>
    <xf numFmtId="177" fontId="6" fillId="3" borderId="20" xfId="0" applyNumberFormat="1" applyFont="1" applyFill="1" applyBorder="1" applyAlignment="1">
      <alignment horizontal="right" vertical="center"/>
    </xf>
    <xf numFmtId="177" fontId="6" fillId="3" borderId="9" xfId="0" applyNumberFormat="1" applyFont="1" applyFill="1" applyBorder="1" applyAlignment="1">
      <alignment horizontal="right" vertical="center"/>
    </xf>
    <xf numFmtId="179" fontId="6" fillId="3" borderId="3" xfId="0" applyNumberFormat="1" applyFont="1" applyFill="1" applyBorder="1" applyAlignment="1">
      <alignment horizontal="right" vertical="center"/>
    </xf>
    <xf numFmtId="179" fontId="6" fillId="3" borderId="8" xfId="0" applyNumberFormat="1" applyFont="1" applyFill="1" applyBorder="1" applyAlignment="1">
      <alignment horizontal="right" vertical="center"/>
    </xf>
    <xf numFmtId="38" fontId="7" fillId="3" borderId="1" xfId="0" applyNumberFormat="1" applyFont="1" applyFill="1" applyBorder="1" applyAlignment="1">
      <alignment horizontal="right" vertical="center"/>
    </xf>
    <xf numFmtId="178" fontId="7" fillId="3" borderId="1" xfId="0" applyNumberFormat="1" applyFont="1" applyFill="1" applyBorder="1" applyAlignment="1">
      <alignment horizontal="right" vertical="center"/>
    </xf>
    <xf numFmtId="180" fontId="6" fillId="4" borderId="11" xfId="0" applyNumberFormat="1" applyFont="1" applyFill="1" applyBorder="1" applyAlignment="1">
      <alignment vertical="center"/>
    </xf>
    <xf numFmtId="180" fontId="6" fillId="4" borderId="10" xfId="0" applyNumberFormat="1" applyFont="1" applyFill="1" applyBorder="1" applyAlignment="1">
      <alignment vertical="center"/>
    </xf>
    <xf numFmtId="177" fontId="6" fillId="4" borderId="12" xfId="0" applyNumberFormat="1" applyFont="1" applyFill="1" applyBorder="1" applyAlignment="1">
      <alignment horizontal="right" vertical="center"/>
    </xf>
    <xf numFmtId="179" fontId="6" fillId="4" borderId="8" xfId="0" applyNumberFormat="1" applyFont="1" applyFill="1" applyBorder="1" applyAlignment="1">
      <alignment vertical="center"/>
    </xf>
    <xf numFmtId="179" fontId="6" fillId="4" borderId="5" xfId="0" applyNumberFormat="1" applyFont="1" applyFill="1" applyBorder="1" applyAlignment="1">
      <alignment horizontal="right" vertical="center"/>
    </xf>
    <xf numFmtId="177" fontId="6" fillId="5" borderId="10" xfId="0" applyNumberFormat="1" applyFont="1" applyFill="1" applyBorder="1" applyAlignment="1">
      <alignment vertical="center"/>
    </xf>
    <xf numFmtId="177" fontId="6" fillId="5" borderId="17" xfId="0" applyNumberFormat="1" applyFont="1" applyFill="1" applyBorder="1" applyAlignment="1">
      <alignment horizontal="right" vertical="center"/>
    </xf>
    <xf numFmtId="179" fontId="6" fillId="5" borderId="26" xfId="2" applyNumberFormat="1" applyFont="1" applyFill="1" applyBorder="1" applyAlignment="1">
      <alignment vertical="center"/>
    </xf>
    <xf numFmtId="179" fontId="6" fillId="5" borderId="23" xfId="2" applyNumberFormat="1" applyFont="1" applyFill="1" applyBorder="1" applyAlignment="1">
      <alignment horizontal="right" vertical="center"/>
    </xf>
    <xf numFmtId="38" fontId="7" fillId="3" borderId="7" xfId="0" applyNumberFormat="1" applyFont="1" applyFill="1" applyBorder="1" applyAlignment="1">
      <alignment horizontal="right" vertical="center"/>
    </xf>
    <xf numFmtId="178" fontId="7" fillId="3" borderId="7" xfId="0" applyNumberFormat="1" applyFont="1" applyFill="1" applyBorder="1" applyAlignment="1">
      <alignment horizontal="right" vertical="center"/>
    </xf>
    <xf numFmtId="178" fontId="6" fillId="4" borderId="11" xfId="0" applyNumberFormat="1" applyFont="1" applyFill="1" applyBorder="1" applyAlignment="1">
      <alignment horizontal="right" vertical="center"/>
    </xf>
    <xf numFmtId="177" fontId="6" fillId="4" borderId="21" xfId="0" applyNumberFormat="1" applyFont="1" applyFill="1" applyBorder="1" applyAlignment="1">
      <alignment horizontal="right" vertical="center"/>
    </xf>
    <xf numFmtId="177" fontId="6" fillId="4" borderId="2" xfId="0" applyNumberFormat="1" applyFont="1" applyFill="1" applyBorder="1" applyAlignment="1">
      <alignment horizontal="right" vertical="center"/>
    </xf>
    <xf numFmtId="177" fontId="6" fillId="4" borderId="11" xfId="0" applyNumberFormat="1" applyFont="1" applyFill="1" applyBorder="1" applyAlignment="1">
      <alignment horizontal="right" vertical="center"/>
    </xf>
    <xf numFmtId="179" fontId="6" fillId="4" borderId="8" xfId="0" applyNumberFormat="1" applyFont="1" applyFill="1" applyBorder="1" applyAlignment="1">
      <alignment horizontal="right" vertical="center"/>
    </xf>
    <xf numFmtId="177" fontId="5" fillId="5" borderId="10" xfId="0" applyNumberFormat="1" applyFont="1" applyFill="1" applyBorder="1" applyAlignment="1">
      <alignment horizontal="right" vertical="center"/>
    </xf>
    <xf numFmtId="177" fontId="5" fillId="5" borderId="21" xfId="0" applyNumberFormat="1" applyFont="1" applyFill="1" applyBorder="1" applyAlignment="1">
      <alignment horizontal="right" vertical="center"/>
    </xf>
    <xf numFmtId="177" fontId="6" fillId="5" borderId="21" xfId="0" applyNumberFormat="1" applyFont="1" applyFill="1" applyBorder="1" applyAlignment="1">
      <alignment horizontal="right" vertical="center"/>
    </xf>
    <xf numFmtId="179" fontId="6" fillId="5" borderId="26" xfId="2" applyNumberFormat="1" applyFont="1" applyFill="1" applyBorder="1" applyAlignment="1">
      <alignment horizontal="right" vertical="center"/>
    </xf>
    <xf numFmtId="179" fontId="6" fillId="3" borderId="26" xfId="0" applyNumberFormat="1" applyFont="1" applyFill="1" applyBorder="1" applyAlignment="1">
      <alignment horizontal="right" vertical="center"/>
    </xf>
    <xf numFmtId="178" fontId="6" fillId="3" borderId="11" xfId="0" applyNumberFormat="1" applyFont="1" applyFill="1" applyBorder="1" applyAlignment="1">
      <alignment horizontal="right" vertical="center"/>
    </xf>
    <xf numFmtId="38" fontId="6" fillId="3" borderId="11" xfId="0" applyNumberFormat="1" applyFont="1" applyFill="1" applyBorder="1" applyAlignment="1">
      <alignment horizontal="right" vertical="center"/>
    </xf>
    <xf numFmtId="177" fontId="6" fillId="3" borderId="2" xfId="0" applyNumberFormat="1" applyFont="1" applyFill="1" applyBorder="1" applyAlignment="1">
      <alignment horizontal="right" vertical="center"/>
    </xf>
    <xf numFmtId="177" fontId="6" fillId="3" borderId="11" xfId="0" applyNumberFormat="1" applyFont="1" applyFill="1" applyBorder="1" applyAlignment="1">
      <alignment horizontal="right" vertical="center"/>
    </xf>
    <xf numFmtId="179" fontId="6" fillId="5" borderId="8" xfId="2" applyNumberFormat="1" applyFont="1" applyFill="1" applyBorder="1" applyAlignment="1">
      <alignment horizontal="right" vertical="center"/>
    </xf>
    <xf numFmtId="179" fontId="6" fillId="5" borderId="5" xfId="2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6" fillId="0" borderId="20" xfId="0" applyNumberFormat="1" applyFont="1" applyBorder="1" applyAlignment="1">
      <alignment horizontal="right" vertical="center"/>
    </xf>
    <xf numFmtId="178" fontId="6" fillId="0" borderId="9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vertical="center"/>
    </xf>
    <xf numFmtId="178" fontId="6" fillId="0" borderId="10" xfId="0" applyNumberFormat="1" applyFont="1" applyBorder="1" applyAlignment="1">
      <alignment vertical="center"/>
    </xf>
    <xf numFmtId="178" fontId="6" fillId="0" borderId="12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vertical="center"/>
    </xf>
    <xf numFmtId="179" fontId="6" fillId="0" borderId="5" xfId="0" applyNumberFormat="1" applyFont="1" applyBorder="1" applyAlignment="1">
      <alignment horizontal="right" vertical="center"/>
    </xf>
    <xf numFmtId="178" fontId="6" fillId="0" borderId="10" xfId="3" applyNumberFormat="1" applyFont="1" applyFill="1" applyBorder="1" applyAlignment="1">
      <alignment vertical="center"/>
    </xf>
    <xf numFmtId="178" fontId="6" fillId="0" borderId="17" xfId="0" applyNumberFormat="1" applyFont="1" applyBorder="1" applyAlignment="1">
      <alignment horizontal="right" vertical="center"/>
    </xf>
    <xf numFmtId="179" fontId="6" fillId="0" borderId="26" xfId="2" applyNumberFormat="1" applyFont="1" applyFill="1" applyBorder="1" applyAlignment="1">
      <alignment vertical="center"/>
    </xf>
    <xf numFmtId="179" fontId="6" fillId="0" borderId="23" xfId="2" applyNumberFormat="1" applyFont="1" applyFill="1" applyBorder="1" applyAlignment="1">
      <alignment horizontal="right" vertical="center"/>
    </xf>
    <xf numFmtId="178" fontId="6" fillId="0" borderId="21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9" fontId="6" fillId="0" borderId="26" xfId="2" applyNumberFormat="1" applyFont="1" applyFill="1" applyBorder="1" applyAlignment="1">
      <alignment horizontal="right" vertical="center"/>
    </xf>
    <xf numFmtId="178" fontId="6" fillId="0" borderId="21" xfId="3" applyNumberFormat="1" applyFont="1" applyFill="1" applyBorder="1" applyAlignment="1">
      <alignment horizontal="right" vertical="center"/>
    </xf>
    <xf numFmtId="179" fontId="6" fillId="0" borderId="8" xfId="2" applyNumberFormat="1" applyFont="1" applyFill="1" applyBorder="1" applyAlignment="1">
      <alignment horizontal="right" vertical="center"/>
    </xf>
    <xf numFmtId="179" fontId="6" fillId="0" borderId="5" xfId="2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6" fillId="0" borderId="10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177" fontId="6" fillId="5" borderId="1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0" fillId="6" borderId="18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0" fillId="6" borderId="7" xfId="0" applyFont="1" applyFill="1" applyBorder="1" applyAlignment="1">
      <alignment horizontal="center" vertical="center"/>
    </xf>
    <xf numFmtId="176" fontId="12" fillId="6" borderId="19" xfId="1" applyNumberFormat="1" applyFont="1" applyFill="1" applyBorder="1" applyAlignment="1" applyProtection="1">
      <alignment horizontal="center" vertical="center"/>
      <protection locked="0"/>
    </xf>
    <xf numFmtId="176" fontId="12" fillId="6" borderId="7" xfId="1" applyNumberFormat="1" applyFont="1" applyFill="1" applyBorder="1" applyAlignment="1" applyProtection="1">
      <alignment horizontal="center" vertical="center"/>
      <protection locked="0"/>
    </xf>
    <xf numFmtId="10" fontId="6" fillId="3" borderId="1" xfId="2" applyNumberFormat="1" applyFont="1" applyFill="1" applyBorder="1" applyAlignment="1">
      <alignment horizontal="right" vertical="center"/>
    </xf>
    <xf numFmtId="0" fontId="5" fillId="5" borderId="21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78" fontId="5" fillId="5" borderId="21" xfId="0" applyNumberFormat="1" applyFont="1" applyFill="1" applyBorder="1" applyAlignment="1">
      <alignment horizontal="right" vertical="center"/>
    </xf>
    <xf numFmtId="178" fontId="5" fillId="5" borderId="3" xfId="0" applyNumberFormat="1" applyFont="1" applyFill="1" applyBorder="1" applyAlignment="1">
      <alignment horizontal="right" vertical="center"/>
    </xf>
    <xf numFmtId="0" fontId="5" fillId="5" borderId="2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177" fontId="6" fillId="5" borderId="10" xfId="0" applyNumberFormat="1" applyFont="1" applyFill="1" applyBorder="1" applyAlignment="1">
      <alignment horizontal="right" vertical="center"/>
    </xf>
    <xf numFmtId="177" fontId="6" fillId="5" borderId="26" xfId="0" applyNumberFormat="1" applyFont="1" applyFill="1" applyBorder="1" applyAlignment="1">
      <alignment horizontal="right" vertical="center"/>
    </xf>
    <xf numFmtId="10" fontId="6" fillId="3" borderId="7" xfId="2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7" fontId="5" fillId="3" borderId="20" xfId="0" applyNumberFormat="1" applyFont="1" applyFill="1" applyBorder="1" applyAlignment="1">
      <alignment horizontal="center" vertical="center" wrapText="1"/>
    </xf>
    <xf numFmtId="177" fontId="5" fillId="3" borderId="14" xfId="0" applyNumberFormat="1" applyFont="1" applyFill="1" applyBorder="1" applyAlignment="1">
      <alignment horizontal="center" vertical="center" wrapText="1"/>
    </xf>
    <xf numFmtId="177" fontId="5" fillId="3" borderId="15" xfId="0" applyNumberFormat="1" applyFont="1" applyFill="1" applyBorder="1" applyAlignment="1">
      <alignment horizontal="center" vertical="center" wrapText="1"/>
    </xf>
    <xf numFmtId="177" fontId="5" fillId="3" borderId="3" xfId="0" applyNumberFormat="1" applyFont="1" applyFill="1" applyBorder="1" applyAlignment="1">
      <alignment horizontal="center" vertical="center" wrapText="1"/>
    </xf>
    <xf numFmtId="177" fontId="5" fillId="3" borderId="4" xfId="0" applyNumberFormat="1" applyFont="1" applyFill="1" applyBorder="1" applyAlignment="1">
      <alignment horizontal="center" vertical="center" wrapText="1"/>
    </xf>
    <xf numFmtId="177" fontId="5" fillId="3" borderId="5" xfId="0" applyNumberFormat="1" applyFont="1" applyFill="1" applyBorder="1" applyAlignment="1">
      <alignment horizontal="center" vertical="center" wrapText="1"/>
    </xf>
    <xf numFmtId="177" fontId="5" fillId="3" borderId="9" xfId="0" applyNumberFormat="1" applyFont="1" applyFill="1" applyBorder="1" applyAlignment="1">
      <alignment horizontal="right" vertical="center"/>
    </xf>
    <xf numFmtId="177" fontId="5" fillId="3" borderId="8" xfId="0" applyNumberFormat="1" applyFont="1" applyFill="1" applyBorder="1" applyAlignment="1">
      <alignment horizontal="right" vertical="center"/>
    </xf>
    <xf numFmtId="10" fontId="6" fillId="3" borderId="8" xfId="2" applyNumberFormat="1" applyFont="1" applyFill="1" applyBorder="1" applyAlignment="1">
      <alignment horizontal="right" vertical="center"/>
    </xf>
    <xf numFmtId="177" fontId="5" fillId="4" borderId="21" xfId="0" applyNumberFormat="1" applyFont="1" applyFill="1" applyBorder="1" applyAlignment="1">
      <alignment horizontal="center" vertical="center" wrapText="1"/>
    </xf>
    <xf numFmtId="177" fontId="5" fillId="4" borderId="16" xfId="0" applyNumberFormat="1" applyFont="1" applyFill="1" applyBorder="1" applyAlignment="1">
      <alignment horizontal="center" vertical="center" wrapText="1"/>
    </xf>
    <xf numFmtId="177" fontId="5" fillId="4" borderId="17" xfId="0" applyNumberFormat="1" applyFont="1" applyFill="1" applyBorder="1" applyAlignment="1">
      <alignment horizontal="center" vertical="center" wrapText="1"/>
    </xf>
    <xf numFmtId="177" fontId="5" fillId="4" borderId="3" xfId="0" applyNumberFormat="1" applyFont="1" applyFill="1" applyBorder="1" applyAlignment="1">
      <alignment horizontal="center" vertical="center" wrapText="1"/>
    </xf>
    <xf numFmtId="177" fontId="5" fillId="4" borderId="4" xfId="0" applyNumberFormat="1" applyFont="1" applyFill="1" applyBorder="1" applyAlignment="1">
      <alignment horizontal="center" vertical="center" wrapText="1"/>
    </xf>
    <xf numFmtId="177" fontId="5" fillId="4" borderId="5" xfId="0" applyNumberFormat="1" applyFont="1" applyFill="1" applyBorder="1" applyAlignment="1">
      <alignment horizontal="center" vertical="center" wrapText="1"/>
    </xf>
    <xf numFmtId="177" fontId="5" fillId="4" borderId="10" xfId="0" applyNumberFormat="1" applyFont="1" applyFill="1" applyBorder="1" applyAlignment="1">
      <alignment horizontal="right" vertical="center"/>
    </xf>
    <xf numFmtId="177" fontId="5" fillId="4" borderId="8" xfId="0" applyNumberFormat="1" applyFont="1" applyFill="1" applyBorder="1" applyAlignment="1">
      <alignment horizontal="right" vertical="center"/>
    </xf>
    <xf numFmtId="181" fontId="5" fillId="5" borderId="21" xfId="3" applyNumberFormat="1" applyFont="1" applyFill="1" applyBorder="1" applyAlignment="1">
      <alignment horizontal="right" vertical="center"/>
    </xf>
    <xf numFmtId="181" fontId="5" fillId="5" borderId="22" xfId="3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177" fontId="5" fillId="3" borderId="0" xfId="0" applyNumberFormat="1" applyFont="1" applyFill="1" applyAlignment="1">
      <alignment horizontal="center" vertical="center" wrapText="1"/>
    </xf>
    <xf numFmtId="177" fontId="5" fillId="3" borderId="12" xfId="0" applyNumberFormat="1" applyFont="1" applyFill="1" applyBorder="1" applyAlignment="1">
      <alignment horizontal="center" vertical="center" wrapText="1"/>
    </xf>
    <xf numFmtId="177" fontId="5" fillId="3" borderId="11" xfId="0" applyNumberFormat="1" applyFont="1" applyFill="1" applyBorder="1" applyAlignment="1">
      <alignment horizontal="right" vertical="center"/>
    </xf>
    <xf numFmtId="177" fontId="5" fillId="4" borderId="21" xfId="0" applyNumberFormat="1" applyFont="1" applyFill="1" applyBorder="1" applyAlignment="1">
      <alignment horizontal="right" vertical="center"/>
    </xf>
    <xf numFmtId="177" fontId="5" fillId="4" borderId="3" xfId="0" applyNumberFormat="1" applyFont="1" applyFill="1" applyBorder="1" applyAlignment="1">
      <alignment horizontal="right" vertical="center"/>
    </xf>
    <xf numFmtId="177" fontId="6" fillId="4" borderId="10" xfId="0" applyNumberFormat="1" applyFont="1" applyFill="1" applyBorder="1" applyAlignment="1">
      <alignment horizontal="right" vertical="center"/>
    </xf>
    <xf numFmtId="177" fontId="6" fillId="4" borderId="8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10" fontId="6" fillId="0" borderId="9" xfId="2" applyNumberFormat="1" applyFont="1" applyFill="1" applyBorder="1" applyAlignment="1">
      <alignment horizontal="right" vertical="center"/>
    </xf>
    <xf numFmtId="10" fontId="6" fillId="0" borderId="8" xfId="2" applyNumberFormat="1" applyFont="1" applyFill="1" applyBorder="1" applyAlignment="1">
      <alignment horizontal="right" vertical="center"/>
    </xf>
    <xf numFmtId="10" fontId="6" fillId="0" borderId="8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10" fontId="6" fillId="0" borderId="7" xfId="0" applyNumberFormat="1" applyFont="1" applyBorder="1" applyAlignment="1">
      <alignment horizontal="right" vertical="center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178" fontId="5" fillId="0" borderId="10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177" fontId="10" fillId="7" borderId="20" xfId="0" applyNumberFormat="1" applyFont="1" applyFill="1" applyBorder="1" applyAlignment="1">
      <alignment horizontal="center" vertical="center" wrapText="1"/>
    </xf>
    <xf numFmtId="177" fontId="10" fillId="7" borderId="14" xfId="0" applyNumberFormat="1" applyFont="1" applyFill="1" applyBorder="1" applyAlignment="1">
      <alignment horizontal="center" vertical="center" wrapText="1"/>
    </xf>
    <xf numFmtId="177" fontId="10" fillId="7" borderId="15" xfId="0" applyNumberFormat="1" applyFont="1" applyFill="1" applyBorder="1" applyAlignment="1">
      <alignment horizontal="center" vertical="center" wrapText="1"/>
    </xf>
    <xf numFmtId="177" fontId="10" fillId="7" borderId="3" xfId="0" applyNumberFormat="1" applyFont="1" applyFill="1" applyBorder="1" applyAlignment="1">
      <alignment horizontal="center" vertical="center" wrapText="1"/>
    </xf>
    <xf numFmtId="177" fontId="10" fillId="7" borderId="4" xfId="0" applyNumberFormat="1" applyFont="1" applyFill="1" applyBorder="1" applyAlignment="1">
      <alignment horizontal="center" vertical="center" wrapText="1"/>
    </xf>
    <xf numFmtId="177" fontId="10" fillId="7" borderId="5" xfId="0" applyNumberFormat="1" applyFont="1" applyFill="1" applyBorder="1" applyAlignment="1">
      <alignment horizontal="center" vertical="center" wrapText="1"/>
    </xf>
    <xf numFmtId="177" fontId="10" fillId="7" borderId="21" xfId="0" applyNumberFormat="1" applyFont="1" applyFill="1" applyBorder="1" applyAlignment="1">
      <alignment horizontal="center" vertical="center" wrapText="1"/>
    </xf>
    <xf numFmtId="177" fontId="10" fillId="7" borderId="16" xfId="0" applyNumberFormat="1" applyFont="1" applyFill="1" applyBorder="1" applyAlignment="1">
      <alignment horizontal="center" vertical="center" wrapText="1"/>
    </xf>
    <xf numFmtId="177" fontId="10" fillId="7" borderId="17" xfId="0" applyNumberFormat="1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178" fontId="5" fillId="0" borderId="21" xfId="3" applyNumberFormat="1" applyFont="1" applyFill="1" applyBorder="1" applyAlignment="1">
      <alignment horizontal="right" vertical="center"/>
    </xf>
    <xf numFmtId="178" fontId="5" fillId="0" borderId="22" xfId="3" applyNumberFormat="1" applyFont="1" applyFill="1" applyBorder="1" applyAlignment="1">
      <alignment horizontal="right" vertical="center"/>
    </xf>
    <xf numFmtId="10" fontId="6" fillId="0" borderId="11" xfId="2" applyNumberFormat="1" applyFont="1" applyFill="1" applyBorder="1" applyAlignment="1">
      <alignment horizontal="right" vertical="center"/>
    </xf>
    <xf numFmtId="178" fontId="6" fillId="0" borderId="10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26" xfId="0" applyNumberFormat="1" applyFont="1" applyBorder="1" applyAlignment="1">
      <alignment horizontal="right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10" fillId="7" borderId="2" xfId="0" applyNumberFormat="1" applyFont="1" applyFill="1" applyBorder="1" applyAlignment="1">
      <alignment horizontal="center" vertical="center" wrapText="1"/>
    </xf>
    <xf numFmtId="177" fontId="10" fillId="7" borderId="0" xfId="0" applyNumberFormat="1" applyFont="1" applyFill="1" applyAlignment="1">
      <alignment horizontal="center" vertical="center" wrapText="1"/>
    </xf>
    <xf numFmtId="177" fontId="10" fillId="7" borderId="12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178" fontId="5" fillId="0" borderId="21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11" xfId="0" applyNumberFormat="1" applyFont="1" applyBorder="1" applyAlignment="1">
      <alignment horizontal="right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">
    <cellStyle name="パーセント" xfId="2" builtinId="5"/>
    <cellStyle name="桁区切り" xfId="3" builtinId="6"/>
    <cellStyle name="標準" xfId="0" builtinId="0"/>
    <cellStyle name="標準 3" xfId="1" xr:uid="{00000000-0005-0000-0000-000003000000}"/>
  </cellStyles>
  <dxfs count="0"/>
  <tableStyles count="0" defaultTableStyle="TableStyleMedium2" defaultPivotStyle="PivotStyleLight16"/>
  <colors>
    <mruColors>
      <color rgb="FFFFFFCC"/>
      <color rgb="FFCCFFCC"/>
      <color rgb="FFFFFF99"/>
      <color rgb="FF99FF99"/>
      <color rgb="FFFF9999"/>
      <color rgb="FFFF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sz="800" baseline="0">
                <a:solidFill>
                  <a:schemeClr val="tx1"/>
                </a:solidFill>
              </a:rPr>
              <a:t>屋内消火栓設備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'資料1-1-64'!$W$33</c:f>
              <c:strCache>
                <c:ptCount val="1"/>
                <c:pt idx="0">
                  <c:v>令和２年度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239194333349395E-2"/>
                  <c:y val="1.9674203452951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CD-4F2F-B00A-6760AB2060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'資料1-1-64'!$X$30:$AB$30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'資料1-1-64'!$X$33:$AB$33</c:f>
              <c:numCache>
                <c:formatCode>#,##0_ </c:formatCode>
                <c:ptCount val="5"/>
                <c:pt idx="0">
                  <c:v>159</c:v>
                </c:pt>
                <c:pt idx="1">
                  <c:v>127</c:v>
                </c:pt>
                <c:pt idx="2">
                  <c:v>48</c:v>
                </c:pt>
                <c:pt idx="3">
                  <c:v>50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4-4D4C-BB20-74A6B122F523}"/>
            </c:ext>
          </c:extLst>
        </c:ser>
        <c:ser>
          <c:idx val="1"/>
          <c:order val="1"/>
          <c:tx>
            <c:strRef>
              <c:f>'資料1-1-64'!$W$34</c:f>
              <c:strCache>
                <c:ptCount val="1"/>
                <c:pt idx="0">
                  <c:v>令和３年度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62322712706023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CD-4F2F-B00A-6760AB2060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'資料1-1-64'!$X$30:$AB$30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'資料1-1-64'!$X$34:$AB$34</c:f>
              <c:numCache>
                <c:formatCode>#,##0_ </c:formatCode>
                <c:ptCount val="5"/>
                <c:pt idx="0">
                  <c:v>153</c:v>
                </c:pt>
                <c:pt idx="1">
                  <c:v>98</c:v>
                </c:pt>
                <c:pt idx="2">
                  <c:v>58</c:v>
                </c:pt>
                <c:pt idx="3">
                  <c:v>49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4-4D4C-BB20-74A6B122F523}"/>
            </c:ext>
          </c:extLst>
        </c:ser>
        <c:ser>
          <c:idx val="2"/>
          <c:order val="2"/>
          <c:tx>
            <c:strRef>
              <c:f>'資料1-1-64'!$W$35</c:f>
              <c:strCache>
                <c:ptCount val="1"/>
                <c:pt idx="0">
                  <c:v>令和４年度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58065433811550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C4-4D4C-BB20-74A6B122F5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'資料1-1-64'!$X$30:$AB$30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'資料1-1-64'!$X$35:$AB$35</c:f>
              <c:numCache>
                <c:formatCode>#,##0_);[Red]\(#,##0\)</c:formatCode>
                <c:ptCount val="5"/>
                <c:pt idx="0">
                  <c:v>205</c:v>
                </c:pt>
                <c:pt idx="1">
                  <c:v>86</c:v>
                </c:pt>
                <c:pt idx="2">
                  <c:v>53</c:v>
                </c:pt>
                <c:pt idx="3">
                  <c:v>50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4-4D4C-BB20-74A6B122F5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8457112"/>
        <c:axId val="618462032"/>
      </c:barChart>
      <c:catAx>
        <c:axId val="61845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618462032"/>
        <c:crosses val="autoZero"/>
        <c:auto val="1"/>
        <c:lblAlgn val="ctr"/>
        <c:lblOffset val="100"/>
        <c:noMultiLvlLbl val="0"/>
      </c:catAx>
      <c:valAx>
        <c:axId val="61846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618457112"/>
        <c:crosses val="autoZero"/>
        <c:crossBetween val="between"/>
      </c:valAx>
      <c:spPr>
        <a:solidFill>
          <a:srgbClr val="FFFFCC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sz="800" baseline="0">
                <a:solidFill>
                  <a:schemeClr val="tx1"/>
                </a:solidFill>
              </a:rPr>
              <a:t>スプリンクラー設備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'資料1-1-64'!$AD$33</c:f>
              <c:strCache>
                <c:ptCount val="1"/>
                <c:pt idx="0">
                  <c:v>令和２年度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089525180365771E-3"/>
                  <c:y val="1.9674203452951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0-4928-B583-14BF22386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'資料1-1-64'!$AE$30:$AI$30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'資料1-1-64'!$AE$33:$AI$33</c:f>
              <c:numCache>
                <c:formatCode>#,##0_ </c:formatCode>
                <c:ptCount val="5"/>
                <c:pt idx="0">
                  <c:v>39</c:v>
                </c:pt>
                <c:pt idx="1">
                  <c:v>36</c:v>
                </c:pt>
                <c:pt idx="2">
                  <c:v>11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E-47C1-8437-BC8B7D333AAB}"/>
            </c:ext>
          </c:extLst>
        </c:ser>
        <c:ser>
          <c:idx val="1"/>
          <c:order val="1"/>
          <c:tx>
            <c:strRef>
              <c:f>'資料1-1-64'!$AD$34</c:f>
              <c:strCache>
                <c:ptCount val="1"/>
                <c:pt idx="0">
                  <c:v>令和３年度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743440550851765E-17"/>
                  <c:y val="2.62322712706024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30-4928-B583-14BF22386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'資料1-1-64'!$AE$30:$AI$30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'資料1-1-64'!$AE$34:$AI$34</c:f>
              <c:numCache>
                <c:formatCode>#,##0_ </c:formatCode>
                <c:ptCount val="5"/>
                <c:pt idx="0">
                  <c:v>44</c:v>
                </c:pt>
                <c:pt idx="1">
                  <c:v>21</c:v>
                </c:pt>
                <c:pt idx="2">
                  <c:v>10</c:v>
                </c:pt>
                <c:pt idx="3">
                  <c:v>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E-47C1-8437-BC8B7D333AAB}"/>
            </c:ext>
          </c:extLst>
        </c:ser>
        <c:ser>
          <c:idx val="2"/>
          <c:order val="2"/>
          <c:tx>
            <c:strRef>
              <c:f>'資料1-1-64'!$AD$35</c:f>
              <c:strCache>
                <c:ptCount val="1"/>
                <c:pt idx="0">
                  <c:v>令和４年度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27903390882529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30-4928-B583-14BF22386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'資料1-1-64'!$AE$30:$AI$30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'資料1-1-64'!$AE$35:$AI$35</c:f>
              <c:numCache>
                <c:formatCode>#,##0_);[Red]\(#,##0\)</c:formatCode>
                <c:ptCount val="5"/>
                <c:pt idx="0">
                  <c:v>53</c:v>
                </c:pt>
                <c:pt idx="1">
                  <c:v>15</c:v>
                </c:pt>
                <c:pt idx="2">
                  <c:v>11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BE-47C1-8437-BC8B7D333A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0684640"/>
        <c:axId val="620682016"/>
      </c:barChart>
      <c:catAx>
        <c:axId val="6206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620682016"/>
        <c:crosses val="autoZero"/>
        <c:auto val="1"/>
        <c:lblAlgn val="ctr"/>
        <c:lblOffset val="100"/>
        <c:noMultiLvlLbl val="0"/>
      </c:catAx>
      <c:valAx>
        <c:axId val="62068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620684640"/>
        <c:crosses val="autoZero"/>
        <c:crossBetween val="between"/>
      </c:valAx>
      <c:spPr>
        <a:solidFill>
          <a:srgbClr val="FFFFCC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sz="800" baseline="0">
                <a:solidFill>
                  <a:schemeClr val="tx1"/>
                </a:solidFill>
              </a:rPr>
              <a:t>自動火災報知設備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'資料1-1-64'!$AK$33</c:f>
              <c:strCache>
                <c:ptCount val="1"/>
                <c:pt idx="0">
                  <c:v>令和２年度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160695851568461E-2"/>
                  <c:y val="1.97389280674086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D-46D8-B9C9-AEB1BFA0FF8C}"/>
                </c:ext>
              </c:extLst>
            </c:dLbl>
            <c:dLbl>
              <c:idx val="1"/>
              <c:layout>
                <c:manualLayout>
                  <c:x val="0"/>
                  <c:y val="2.6318570756544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3D-46D8-B9C9-AEB1BFA0FF8C}"/>
                </c:ext>
              </c:extLst>
            </c:dLbl>
            <c:dLbl>
              <c:idx val="3"/>
              <c:layout>
                <c:manualLayout>
                  <c:x val="-1.2120521888676421E-2"/>
                  <c:y val="3.28982134456811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D-46D8-B9C9-AEB1BFA0FF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'資料1-1-64'!$AL$30:$AP$30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'資料1-1-64'!$AL$33:$AP$33</c:f>
              <c:numCache>
                <c:formatCode>#,##0_ </c:formatCode>
                <c:ptCount val="5"/>
                <c:pt idx="0">
                  <c:v>564</c:v>
                </c:pt>
                <c:pt idx="1">
                  <c:v>673</c:v>
                </c:pt>
                <c:pt idx="2">
                  <c:v>121</c:v>
                </c:pt>
                <c:pt idx="3">
                  <c:v>106</c:v>
                </c:pt>
                <c:pt idx="4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1-4A59-AEAE-9D4B0FA8812A}"/>
            </c:ext>
          </c:extLst>
        </c:ser>
        <c:ser>
          <c:idx val="1"/>
          <c:order val="1"/>
          <c:tx>
            <c:strRef>
              <c:f>'資料1-1-64'!$AK$34</c:f>
              <c:strCache>
                <c:ptCount val="1"/>
                <c:pt idx="0">
                  <c:v>令和３年度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28982134456811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3D-46D8-B9C9-AEB1BFA0FF8C}"/>
                </c:ext>
              </c:extLst>
            </c:dLbl>
            <c:dLbl>
              <c:idx val="1"/>
              <c:layout>
                <c:manualLayout>
                  <c:x val="-3.7034500167471514E-17"/>
                  <c:y val="2.6318570756544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3D-46D8-B9C9-AEB1BFA0FF8C}"/>
                </c:ext>
              </c:extLst>
            </c:dLbl>
            <c:dLbl>
              <c:idx val="2"/>
              <c:layout>
                <c:manualLayout>
                  <c:x val="0"/>
                  <c:y val="3.2258179226443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31-4A59-AEAE-9D4B0FA8812A}"/>
                </c:ext>
              </c:extLst>
            </c:dLbl>
            <c:dLbl>
              <c:idx val="3"/>
              <c:layout>
                <c:manualLayout>
                  <c:x val="-7.4069000334943027E-17"/>
                  <c:y val="2.56787393611840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31-4A59-AEAE-9D4B0FA881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'資料1-1-64'!$AL$30:$AP$30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'資料1-1-64'!$AL$34:$AP$34</c:f>
              <c:numCache>
                <c:formatCode>#,##0_ </c:formatCode>
                <c:ptCount val="5"/>
                <c:pt idx="0">
                  <c:v>525</c:v>
                </c:pt>
                <c:pt idx="1">
                  <c:v>404</c:v>
                </c:pt>
                <c:pt idx="2">
                  <c:v>299</c:v>
                </c:pt>
                <c:pt idx="3">
                  <c:v>108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31-4A59-AEAE-9D4B0FA8812A}"/>
            </c:ext>
          </c:extLst>
        </c:ser>
        <c:ser>
          <c:idx val="2"/>
          <c:order val="2"/>
          <c:tx>
            <c:strRef>
              <c:f>'資料1-1-64'!$AK$35</c:f>
              <c:strCache>
                <c:ptCount val="1"/>
                <c:pt idx="0">
                  <c:v>令和４年度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120521888676346E-2"/>
                  <c:y val="2.5806705640256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31-4A59-AEAE-9D4B0FA8812A}"/>
                </c:ext>
              </c:extLst>
            </c:dLbl>
            <c:dLbl>
              <c:idx val="1"/>
              <c:layout>
                <c:manualLayout>
                  <c:x val="0"/>
                  <c:y val="3.28982134456811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3D-46D8-B9C9-AEB1BFA0FF8C}"/>
                </c:ext>
              </c:extLst>
            </c:dLbl>
            <c:dLbl>
              <c:idx val="2"/>
              <c:layout>
                <c:manualLayout>
                  <c:x val="1.2120521888676346E-2"/>
                  <c:y val="2.6318570756544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D-46D8-B9C9-AEB1BFA0FF8C}"/>
                </c:ext>
              </c:extLst>
            </c:dLbl>
            <c:dLbl>
              <c:idx val="3"/>
              <c:layout>
                <c:manualLayout>
                  <c:x val="4.0401739628921152E-3"/>
                  <c:y val="-6.03126945796876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3D-46D8-B9C9-AEB1BFA0FF8C}"/>
                </c:ext>
              </c:extLst>
            </c:dLbl>
            <c:dLbl>
              <c:idx val="4"/>
              <c:layout>
                <c:manualLayout>
                  <c:x val="4.0128601107486195E-3"/>
                  <c:y val="1.93549075358662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31-4A59-AEAE-9D4B0FA881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'資料1-1-64'!$AL$30:$AP$30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'資料1-1-64'!$AL$35:$AP$35</c:f>
              <c:numCache>
                <c:formatCode>#,##0_);[Red]\(#,##0\)</c:formatCode>
                <c:ptCount val="5"/>
                <c:pt idx="0">
                  <c:v>541</c:v>
                </c:pt>
                <c:pt idx="1">
                  <c:v>270</c:v>
                </c:pt>
                <c:pt idx="2">
                  <c:v>302</c:v>
                </c:pt>
                <c:pt idx="3">
                  <c:v>101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31-4A59-AEAE-9D4B0FA881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8611240"/>
        <c:axId val="618617472"/>
      </c:barChart>
      <c:catAx>
        <c:axId val="61861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618617472"/>
        <c:crosses val="autoZero"/>
        <c:auto val="1"/>
        <c:lblAlgn val="ctr"/>
        <c:lblOffset val="100"/>
        <c:noMultiLvlLbl val="0"/>
      </c:catAx>
      <c:valAx>
        <c:axId val="61861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618611240"/>
        <c:crosses val="autoZero"/>
        <c:crossBetween val="between"/>
      </c:valAx>
      <c:spPr>
        <a:solidFill>
          <a:srgbClr val="FFFFCC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167375</xdr:rowOff>
    </xdr:from>
    <xdr:to>
      <xdr:col>6</xdr:col>
      <xdr:colOff>493575</xdr:colOff>
      <xdr:row>36</xdr:row>
      <xdr:rowOff>53975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F2032ABE-63AE-48E1-9379-2FF5ECB6F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126987</xdr:colOff>
      <xdr:row>27</xdr:row>
      <xdr:rowOff>168275</xdr:rowOff>
    </xdr:from>
    <xdr:to>
      <xdr:col>13</xdr:col>
      <xdr:colOff>230037</xdr:colOff>
      <xdr:row>36</xdr:row>
      <xdr:rowOff>54875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C64B848-E27C-48D6-8151-03014B120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359425</xdr:colOff>
      <xdr:row>27</xdr:row>
      <xdr:rowOff>170550</xdr:rowOff>
    </xdr:from>
    <xdr:to>
      <xdr:col>20</xdr:col>
      <xdr:colOff>0</xdr:colOff>
      <xdr:row>36</xdr:row>
      <xdr:rowOff>50800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D28ADC3-C1B8-4EA7-A2FB-DB3D826C3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8"/>
  <sheetViews>
    <sheetView tabSelected="1" view="pageBreakPreview" zoomScaleNormal="100" zoomScaleSheetLayoutView="100" workbookViewId="0">
      <selection activeCell="A4" sqref="A4"/>
    </sheetView>
  </sheetViews>
  <sheetFormatPr defaultColWidth="3.625" defaultRowHeight="18" customHeight="1"/>
  <cols>
    <col min="1" max="2" width="6.625" style="1" customWidth="1"/>
    <col min="3" max="5" width="4.625" style="1" customWidth="1"/>
    <col min="6" max="6" width="7.5" style="1" bestFit="1" customWidth="1"/>
    <col min="7" max="20" width="6.625" style="1" customWidth="1"/>
    <col min="21" max="22" width="3.625" style="1" customWidth="1"/>
    <col min="23" max="24" width="6.625" style="1" customWidth="1"/>
    <col min="25" max="27" width="4.625" style="1" customWidth="1"/>
    <col min="28" max="28" width="7.5" style="1" bestFit="1" customWidth="1"/>
    <col min="29" max="42" width="6.625" style="1" customWidth="1"/>
    <col min="43" max="16384" width="3.625" style="1"/>
  </cols>
  <sheetData>
    <row r="1" spans="1:42" ht="18" customHeight="1">
      <c r="A1" s="74" t="s">
        <v>45</v>
      </c>
    </row>
    <row r="2" spans="1:42" ht="18" customHeight="1">
      <c r="A2" s="74"/>
    </row>
    <row r="3" spans="1:42" ht="9.9499999999999993" customHeight="1"/>
    <row r="4" spans="1:42" ht="18" customHeight="1">
      <c r="Q4" s="1" t="s">
        <v>55</v>
      </c>
      <c r="S4" s="69"/>
      <c r="W4" s="1" t="s">
        <v>0</v>
      </c>
    </row>
    <row r="5" spans="1:42" ht="15" customHeight="1">
      <c r="A5" s="144" t="s">
        <v>23</v>
      </c>
      <c r="B5" s="144"/>
      <c r="C5" s="190" t="s">
        <v>1</v>
      </c>
      <c r="D5" s="190"/>
      <c r="E5" s="190"/>
      <c r="F5" s="144" t="s">
        <v>48</v>
      </c>
      <c r="G5" s="151" t="s">
        <v>49</v>
      </c>
      <c r="H5" s="75"/>
      <c r="I5" s="75"/>
      <c r="J5" s="75"/>
      <c r="K5" s="75"/>
      <c r="L5" s="75"/>
      <c r="M5" s="75"/>
      <c r="N5" s="162" t="s">
        <v>19</v>
      </c>
      <c r="O5" s="151" t="s">
        <v>11</v>
      </c>
      <c r="P5" s="76"/>
      <c r="Q5" s="76"/>
      <c r="R5" s="76"/>
      <c r="S5" s="76"/>
      <c r="T5" s="77"/>
      <c r="W5" s="98" t="s">
        <v>23</v>
      </c>
      <c r="X5" s="98"/>
      <c r="Y5" s="135" t="s">
        <v>1</v>
      </c>
      <c r="Z5" s="135"/>
      <c r="AA5" s="135"/>
      <c r="AB5" s="98" t="s">
        <v>41</v>
      </c>
      <c r="AC5" s="130" t="s">
        <v>42</v>
      </c>
      <c r="AD5" s="2"/>
      <c r="AE5" s="2"/>
      <c r="AF5" s="2"/>
      <c r="AG5" s="2"/>
      <c r="AH5" s="2"/>
      <c r="AI5" s="2"/>
      <c r="AJ5" s="128" t="s">
        <v>19</v>
      </c>
      <c r="AK5" s="130" t="s">
        <v>11</v>
      </c>
      <c r="AL5" s="3"/>
      <c r="AM5" s="3"/>
      <c r="AN5" s="3"/>
      <c r="AO5" s="3"/>
      <c r="AP5" s="4"/>
    </row>
    <row r="6" spans="1:42" ht="12.95" customHeight="1">
      <c r="A6" s="144"/>
      <c r="B6" s="144"/>
      <c r="C6" s="190"/>
      <c r="D6" s="190"/>
      <c r="E6" s="190"/>
      <c r="F6" s="144"/>
      <c r="G6" s="152"/>
      <c r="H6" s="157" t="s">
        <v>50</v>
      </c>
      <c r="I6" s="158"/>
      <c r="J6" s="158"/>
      <c r="K6" s="158"/>
      <c r="L6" s="158"/>
      <c r="M6" s="158"/>
      <c r="N6" s="163"/>
      <c r="O6" s="152"/>
      <c r="P6" s="159" t="s">
        <v>12</v>
      </c>
      <c r="Q6" s="78"/>
      <c r="R6" s="151" t="s">
        <v>7</v>
      </c>
      <c r="S6" s="151" t="s">
        <v>8</v>
      </c>
      <c r="T6" s="144" t="s">
        <v>9</v>
      </c>
      <c r="W6" s="98"/>
      <c r="X6" s="98"/>
      <c r="Y6" s="135"/>
      <c r="Z6" s="135"/>
      <c r="AA6" s="135"/>
      <c r="AB6" s="98"/>
      <c r="AC6" s="131"/>
      <c r="AD6" s="133" t="s">
        <v>43</v>
      </c>
      <c r="AE6" s="134"/>
      <c r="AF6" s="134"/>
      <c r="AG6" s="134"/>
      <c r="AH6" s="134"/>
      <c r="AI6" s="134"/>
      <c r="AJ6" s="129"/>
      <c r="AK6" s="131"/>
      <c r="AL6" s="137" t="s">
        <v>12</v>
      </c>
      <c r="AM6" s="5"/>
      <c r="AN6" s="130" t="s">
        <v>7</v>
      </c>
      <c r="AO6" s="130" t="s">
        <v>8</v>
      </c>
      <c r="AP6" s="98" t="s">
        <v>9</v>
      </c>
    </row>
    <row r="7" spans="1:42" ht="21" customHeight="1">
      <c r="A7" s="144"/>
      <c r="B7" s="144"/>
      <c r="C7" s="190"/>
      <c r="D7" s="190"/>
      <c r="E7" s="190"/>
      <c r="F7" s="144"/>
      <c r="G7" s="152"/>
      <c r="H7" s="165" t="s">
        <v>2</v>
      </c>
      <c r="I7" s="151" t="s">
        <v>3</v>
      </c>
      <c r="J7" s="151" t="s">
        <v>4</v>
      </c>
      <c r="K7" s="151" t="s">
        <v>5</v>
      </c>
      <c r="L7" s="151" t="s">
        <v>6</v>
      </c>
      <c r="M7" s="151" t="s">
        <v>51</v>
      </c>
      <c r="N7" s="163"/>
      <c r="O7" s="152"/>
      <c r="P7" s="161"/>
      <c r="Q7" s="159" t="s">
        <v>20</v>
      </c>
      <c r="R7" s="152"/>
      <c r="S7" s="152"/>
      <c r="T7" s="144"/>
      <c r="W7" s="98"/>
      <c r="X7" s="98"/>
      <c r="Y7" s="135"/>
      <c r="Z7" s="135"/>
      <c r="AA7" s="135"/>
      <c r="AB7" s="98"/>
      <c r="AC7" s="131"/>
      <c r="AD7" s="140" t="s">
        <v>2</v>
      </c>
      <c r="AE7" s="130" t="s">
        <v>3</v>
      </c>
      <c r="AF7" s="130" t="s">
        <v>4</v>
      </c>
      <c r="AG7" s="130" t="s">
        <v>5</v>
      </c>
      <c r="AH7" s="130" t="s">
        <v>6</v>
      </c>
      <c r="AI7" s="130" t="s">
        <v>44</v>
      </c>
      <c r="AJ7" s="129"/>
      <c r="AK7" s="131"/>
      <c r="AL7" s="138"/>
      <c r="AM7" s="137" t="s">
        <v>20</v>
      </c>
      <c r="AN7" s="131"/>
      <c r="AO7" s="131"/>
      <c r="AP7" s="98"/>
    </row>
    <row r="8" spans="1:42" ht="21" customHeight="1">
      <c r="A8" s="144"/>
      <c r="B8" s="144"/>
      <c r="C8" s="190"/>
      <c r="D8" s="190"/>
      <c r="E8" s="190"/>
      <c r="F8" s="144"/>
      <c r="G8" s="153"/>
      <c r="H8" s="166"/>
      <c r="I8" s="153"/>
      <c r="J8" s="153"/>
      <c r="K8" s="153"/>
      <c r="L8" s="153"/>
      <c r="M8" s="153"/>
      <c r="N8" s="164"/>
      <c r="O8" s="153"/>
      <c r="P8" s="160"/>
      <c r="Q8" s="160"/>
      <c r="R8" s="153"/>
      <c r="S8" s="153"/>
      <c r="T8" s="144"/>
      <c r="W8" s="98"/>
      <c r="X8" s="98"/>
      <c r="Y8" s="135"/>
      <c r="Z8" s="135"/>
      <c r="AA8" s="135"/>
      <c r="AB8" s="98"/>
      <c r="AC8" s="132"/>
      <c r="AD8" s="141"/>
      <c r="AE8" s="132"/>
      <c r="AF8" s="132"/>
      <c r="AG8" s="132"/>
      <c r="AH8" s="132"/>
      <c r="AI8" s="132"/>
      <c r="AJ8" s="119"/>
      <c r="AK8" s="132"/>
      <c r="AL8" s="139"/>
      <c r="AM8" s="139"/>
      <c r="AN8" s="132"/>
      <c r="AO8" s="132"/>
      <c r="AP8" s="98"/>
    </row>
    <row r="9" spans="1:42" ht="15" customHeight="1" thickBot="1">
      <c r="A9" s="145"/>
      <c r="B9" s="145"/>
      <c r="C9" s="191"/>
      <c r="D9" s="191"/>
      <c r="E9" s="191"/>
      <c r="F9" s="79" t="s">
        <v>18</v>
      </c>
      <c r="G9" s="80" t="s">
        <v>25</v>
      </c>
      <c r="H9" s="81" t="s">
        <v>26</v>
      </c>
      <c r="I9" s="81" t="s">
        <v>27</v>
      </c>
      <c r="J9" s="81" t="s">
        <v>28</v>
      </c>
      <c r="K9" s="81" t="s">
        <v>35</v>
      </c>
      <c r="L9" s="81" t="s">
        <v>36</v>
      </c>
      <c r="M9" s="81" t="s">
        <v>29</v>
      </c>
      <c r="N9" s="80" t="s">
        <v>30</v>
      </c>
      <c r="O9" s="80" t="s">
        <v>31</v>
      </c>
      <c r="P9" s="80" t="s">
        <v>32</v>
      </c>
      <c r="Q9" s="80" t="s">
        <v>37</v>
      </c>
      <c r="R9" s="80" t="s">
        <v>33</v>
      </c>
      <c r="S9" s="80" t="s">
        <v>34</v>
      </c>
      <c r="T9" s="81" t="s">
        <v>10</v>
      </c>
      <c r="W9" s="99"/>
      <c r="X9" s="99"/>
      <c r="Y9" s="136"/>
      <c r="Z9" s="136"/>
      <c r="AA9" s="136"/>
      <c r="AB9" s="6" t="s">
        <v>18</v>
      </c>
      <c r="AC9" s="8" t="s">
        <v>25</v>
      </c>
      <c r="AD9" s="8" t="s">
        <v>26</v>
      </c>
      <c r="AE9" s="8" t="s">
        <v>27</v>
      </c>
      <c r="AF9" s="8" t="s">
        <v>28</v>
      </c>
      <c r="AG9" s="8" t="s">
        <v>35</v>
      </c>
      <c r="AH9" s="8" t="s">
        <v>36</v>
      </c>
      <c r="AI9" s="8" t="s">
        <v>29</v>
      </c>
      <c r="AJ9" s="8" t="s">
        <v>30</v>
      </c>
      <c r="AK9" s="8" t="s">
        <v>31</v>
      </c>
      <c r="AL9" s="7" t="s">
        <v>32</v>
      </c>
      <c r="AM9" s="7" t="s">
        <v>37</v>
      </c>
      <c r="AN9" s="7" t="s">
        <v>33</v>
      </c>
      <c r="AO9" s="7" t="s">
        <v>34</v>
      </c>
      <c r="AP9" s="8" t="s">
        <v>10</v>
      </c>
    </row>
    <row r="10" spans="1:42" ht="12" customHeight="1" thickTop="1">
      <c r="A10" s="167" t="s">
        <v>21</v>
      </c>
      <c r="B10" s="167"/>
      <c r="C10" s="169" t="s">
        <v>53</v>
      </c>
      <c r="D10" s="170"/>
      <c r="E10" s="171"/>
      <c r="F10" s="156">
        <v>95684</v>
      </c>
      <c r="G10" s="49">
        <v>429</v>
      </c>
      <c r="H10" s="50">
        <v>205</v>
      </c>
      <c r="I10" s="50">
        <v>86</v>
      </c>
      <c r="J10" s="50">
        <v>53</v>
      </c>
      <c r="K10" s="50">
        <v>50</v>
      </c>
      <c r="L10" s="50">
        <v>35</v>
      </c>
      <c r="M10" s="50">
        <v>0</v>
      </c>
      <c r="N10" s="146">
        <v>4.4835082145395257E-3</v>
      </c>
      <c r="O10" s="49">
        <v>429</v>
      </c>
      <c r="P10" s="49">
        <v>337</v>
      </c>
      <c r="Q10" s="49">
        <v>335</v>
      </c>
      <c r="R10" s="49">
        <v>65</v>
      </c>
      <c r="S10" s="49">
        <v>24</v>
      </c>
      <c r="T10" s="50">
        <v>3</v>
      </c>
      <c r="W10" s="97" t="s">
        <v>21</v>
      </c>
      <c r="X10" s="97"/>
      <c r="Y10" s="100" t="s">
        <v>16</v>
      </c>
      <c r="Z10" s="101"/>
      <c r="AA10" s="102"/>
      <c r="AB10" s="106">
        <f>F10</f>
        <v>95684</v>
      </c>
      <c r="AC10" s="10" t="str">
        <f>IF(G10=H10+I10+J10+K10+L10+M10,"OK")</f>
        <v>OK</v>
      </c>
      <c r="AD10" s="11">
        <f>H10</f>
        <v>205</v>
      </c>
      <c r="AE10" s="11">
        <f t="shared" ref="AE10:AI10" si="0">I10</f>
        <v>86</v>
      </c>
      <c r="AF10" s="11">
        <f t="shared" si="0"/>
        <v>53</v>
      </c>
      <c r="AG10" s="11">
        <f t="shared" si="0"/>
        <v>50</v>
      </c>
      <c r="AH10" s="11">
        <f t="shared" si="0"/>
        <v>35</v>
      </c>
      <c r="AI10" s="11">
        <f t="shared" si="0"/>
        <v>0</v>
      </c>
      <c r="AJ10" s="108">
        <f>IFERROR(G10/F10,"-")</f>
        <v>4.4835082145395257E-3</v>
      </c>
      <c r="AK10" s="12" t="str">
        <f>IF(O10=P10+R10+S10+T10,"OK")</f>
        <v>OK</v>
      </c>
      <c r="AL10" s="13">
        <f>P10</f>
        <v>337</v>
      </c>
      <c r="AM10" s="13">
        <f t="shared" ref="AM10:AP10" si="1">Q10</f>
        <v>335</v>
      </c>
      <c r="AN10" s="13">
        <f t="shared" si="1"/>
        <v>65</v>
      </c>
      <c r="AO10" s="13">
        <f t="shared" si="1"/>
        <v>24</v>
      </c>
      <c r="AP10" s="14">
        <f t="shared" si="1"/>
        <v>3</v>
      </c>
    </row>
    <row r="11" spans="1:42" ht="12" customHeight="1">
      <c r="A11" s="143"/>
      <c r="B11" s="143"/>
      <c r="C11" s="172"/>
      <c r="D11" s="173"/>
      <c r="E11" s="174"/>
      <c r="F11" s="155"/>
      <c r="G11" s="51">
        <v>1</v>
      </c>
      <c r="H11" s="52">
        <v>0.47785547785547783</v>
      </c>
      <c r="I11" s="52">
        <v>0.20046620046620048</v>
      </c>
      <c r="J11" s="52">
        <v>0.12354312354312354</v>
      </c>
      <c r="K11" s="52">
        <v>0.11655011655011654</v>
      </c>
      <c r="L11" s="52">
        <v>8.1585081585081584E-2</v>
      </c>
      <c r="M11" s="52">
        <v>0</v>
      </c>
      <c r="N11" s="147"/>
      <c r="O11" s="51">
        <v>1</v>
      </c>
      <c r="P11" s="51">
        <v>0.78554778554778559</v>
      </c>
      <c r="Q11" s="51">
        <v>0.99406528189910981</v>
      </c>
      <c r="R11" s="51">
        <v>0.15151515151515152</v>
      </c>
      <c r="S11" s="51">
        <v>5.5944055944055944E-2</v>
      </c>
      <c r="T11" s="52">
        <v>6.993006993006993E-3</v>
      </c>
      <c r="W11" s="98"/>
      <c r="X11" s="98"/>
      <c r="Y11" s="103"/>
      <c r="Z11" s="104"/>
      <c r="AA11" s="105"/>
      <c r="AB11" s="107"/>
      <c r="AC11" s="17" t="str">
        <f t="shared" ref="AC11:AC27" si="2">IF(G11=H11+I11+J11+K11+L11+M11,"OK")</f>
        <v>OK</v>
      </c>
      <c r="AD11" s="16">
        <f>IFERROR(AD10/$G10,"-")</f>
        <v>0.47785547785547783</v>
      </c>
      <c r="AE11" s="16">
        <f>IFERROR(AE10/$G10,"-")</f>
        <v>0.20046620046620048</v>
      </c>
      <c r="AF11" s="16">
        <f t="shared" ref="AF11:AI11" si="3">IFERROR(AF10/$G10,"-")</f>
        <v>0.12354312354312354</v>
      </c>
      <c r="AG11" s="16">
        <f t="shared" si="3"/>
        <v>0.11655011655011654</v>
      </c>
      <c r="AH11" s="16">
        <f t="shared" si="3"/>
        <v>8.1585081585081584E-2</v>
      </c>
      <c r="AI11" s="16">
        <f t="shared" si="3"/>
        <v>0</v>
      </c>
      <c r="AJ11" s="82"/>
      <c r="AK11" s="18" t="str">
        <f t="shared" ref="AK11:AK27" si="4">IF(O11=P11+R11+S11+T11,"OK")</f>
        <v>OK</v>
      </c>
      <c r="AL11" s="15">
        <f>IFERROR(AL10/$O10,"-")</f>
        <v>0.78554778554778559</v>
      </c>
      <c r="AM11" s="15">
        <f>IFERROR(AM10/$P10,"-")</f>
        <v>0.99406528189910981</v>
      </c>
      <c r="AN11" s="15">
        <f t="shared" ref="AN11:AP11" si="5">IFERROR(AN10/$O10,"-")</f>
        <v>0.15151515151515152</v>
      </c>
      <c r="AO11" s="15">
        <f t="shared" si="5"/>
        <v>5.5944055944055944E-2</v>
      </c>
      <c r="AP11" s="16">
        <f t="shared" si="5"/>
        <v>6.993006993006993E-3</v>
      </c>
    </row>
    <row r="12" spans="1:42" ht="12" customHeight="1">
      <c r="A12" s="143"/>
      <c r="B12" s="143"/>
      <c r="C12" s="175" t="s">
        <v>46</v>
      </c>
      <c r="D12" s="176"/>
      <c r="E12" s="177"/>
      <c r="F12" s="187">
        <v>94559</v>
      </c>
      <c r="G12" s="53">
        <v>410</v>
      </c>
      <c r="H12" s="53">
        <v>153</v>
      </c>
      <c r="I12" s="53">
        <v>98</v>
      </c>
      <c r="J12" s="53">
        <v>58</v>
      </c>
      <c r="K12" s="53">
        <v>49</v>
      </c>
      <c r="L12" s="53">
        <v>52</v>
      </c>
      <c r="M12" s="53">
        <v>0</v>
      </c>
      <c r="N12" s="148">
        <v>4.3359172580082275E-3</v>
      </c>
      <c r="O12" s="53">
        <v>410</v>
      </c>
      <c r="P12" s="53">
        <v>310</v>
      </c>
      <c r="Q12" s="53">
        <v>309</v>
      </c>
      <c r="R12" s="53">
        <v>72</v>
      </c>
      <c r="S12" s="54">
        <v>24</v>
      </c>
      <c r="T12" s="55">
        <v>4</v>
      </c>
      <c r="W12" s="98"/>
      <c r="X12" s="98"/>
      <c r="Y12" s="109" t="s">
        <v>14</v>
      </c>
      <c r="Z12" s="110"/>
      <c r="AA12" s="111"/>
      <c r="AB12" s="126">
        <f>F12</f>
        <v>94559</v>
      </c>
      <c r="AC12" s="17" t="str">
        <f t="shared" si="2"/>
        <v>OK</v>
      </c>
      <c r="AD12" s="19">
        <f>H12</f>
        <v>153</v>
      </c>
      <c r="AE12" s="19">
        <f t="shared" ref="AE12:AI12" si="6">I12</f>
        <v>98</v>
      </c>
      <c r="AF12" s="19">
        <f t="shared" si="6"/>
        <v>58</v>
      </c>
      <c r="AG12" s="19">
        <f t="shared" si="6"/>
        <v>49</v>
      </c>
      <c r="AH12" s="19">
        <f t="shared" si="6"/>
        <v>52</v>
      </c>
      <c r="AI12" s="19">
        <f t="shared" si="6"/>
        <v>0</v>
      </c>
      <c r="AJ12" s="82">
        <f t="shared" ref="AJ12" si="7">IFERROR(G12/F12,"-")</f>
        <v>4.3359172580082275E-3</v>
      </c>
      <c r="AK12" s="18" t="str">
        <f t="shared" si="4"/>
        <v>OK</v>
      </c>
      <c r="AL12" s="19">
        <f>P12</f>
        <v>310</v>
      </c>
      <c r="AM12" s="19">
        <f t="shared" ref="AM12:AP12" si="8">Q12</f>
        <v>309</v>
      </c>
      <c r="AN12" s="19">
        <f t="shared" si="8"/>
        <v>72</v>
      </c>
      <c r="AO12" s="20">
        <f t="shared" si="8"/>
        <v>24</v>
      </c>
      <c r="AP12" s="21">
        <f t="shared" si="8"/>
        <v>4</v>
      </c>
    </row>
    <row r="13" spans="1:42" ht="12" customHeight="1">
      <c r="A13" s="143"/>
      <c r="B13" s="143"/>
      <c r="C13" s="172"/>
      <c r="D13" s="173"/>
      <c r="E13" s="174"/>
      <c r="F13" s="188"/>
      <c r="G13" s="56">
        <v>1</v>
      </c>
      <c r="H13" s="56">
        <v>0.37317073170731707</v>
      </c>
      <c r="I13" s="56">
        <v>0.23902439024390243</v>
      </c>
      <c r="J13" s="56">
        <v>0.14146341463414633</v>
      </c>
      <c r="K13" s="56">
        <v>0.11951219512195121</v>
      </c>
      <c r="L13" s="56">
        <v>0.12682926829268293</v>
      </c>
      <c r="M13" s="56">
        <v>0</v>
      </c>
      <c r="N13" s="149"/>
      <c r="O13" s="56">
        <v>1</v>
      </c>
      <c r="P13" s="56">
        <v>0.75609756097560976</v>
      </c>
      <c r="Q13" s="56">
        <v>0.99677419354838714</v>
      </c>
      <c r="R13" s="56">
        <v>0.17560975609756097</v>
      </c>
      <c r="S13" s="56">
        <v>5.8536585365853662E-2</v>
      </c>
      <c r="T13" s="57">
        <v>9.7560975609756097E-3</v>
      </c>
      <c r="W13" s="98"/>
      <c r="X13" s="98"/>
      <c r="Y13" s="112"/>
      <c r="Z13" s="113"/>
      <c r="AA13" s="114"/>
      <c r="AB13" s="127"/>
      <c r="AC13" s="17" t="str">
        <f t="shared" si="2"/>
        <v>OK</v>
      </c>
      <c r="AD13" s="16">
        <f>IFERROR(AD12/$G12,"-")</f>
        <v>0.37317073170731707</v>
      </c>
      <c r="AE13" s="16">
        <f>IFERROR(AE12/$G12,"-")</f>
        <v>0.23902439024390243</v>
      </c>
      <c r="AF13" s="16">
        <f t="shared" ref="AF13:AI13" si="9">IFERROR(AF12/$G12,"-")</f>
        <v>0.14146341463414633</v>
      </c>
      <c r="AG13" s="16">
        <f t="shared" si="9"/>
        <v>0.11951219512195121</v>
      </c>
      <c r="AH13" s="16">
        <f t="shared" si="9"/>
        <v>0.12682926829268293</v>
      </c>
      <c r="AI13" s="16">
        <f t="shared" si="9"/>
        <v>0</v>
      </c>
      <c r="AJ13" s="82"/>
      <c r="AK13" s="18" t="str">
        <f t="shared" si="4"/>
        <v>OK</v>
      </c>
      <c r="AL13" s="22">
        <f>IFERROR(AL12/$O12,"-")</f>
        <v>0.75609756097560976</v>
      </c>
      <c r="AM13" s="22">
        <f>IFERROR(AM12/$P12,"-")</f>
        <v>0.99677419354838714</v>
      </c>
      <c r="AN13" s="22">
        <f t="shared" ref="AN13:AP13" si="10">IFERROR(AN12/$O12,"-")</f>
        <v>0.17560975609756097</v>
      </c>
      <c r="AO13" s="22">
        <f t="shared" si="10"/>
        <v>5.8536585365853662E-2</v>
      </c>
      <c r="AP13" s="23">
        <f t="shared" si="10"/>
        <v>9.7560975609756097E-3</v>
      </c>
    </row>
    <row r="14" spans="1:42" ht="12" customHeight="1">
      <c r="A14" s="143"/>
      <c r="B14" s="143"/>
      <c r="C14" s="178" t="s">
        <v>47</v>
      </c>
      <c r="D14" s="179"/>
      <c r="E14" s="180"/>
      <c r="F14" s="187">
        <v>96576</v>
      </c>
      <c r="G14" s="58">
        <v>458</v>
      </c>
      <c r="H14" s="58">
        <v>159</v>
      </c>
      <c r="I14" s="58">
        <v>127</v>
      </c>
      <c r="J14" s="58">
        <v>48</v>
      </c>
      <c r="K14" s="58">
        <v>50</v>
      </c>
      <c r="L14" s="58">
        <v>74</v>
      </c>
      <c r="M14" s="58">
        <v>0</v>
      </c>
      <c r="N14" s="149">
        <v>4.7423790589794564E-3</v>
      </c>
      <c r="O14" s="54">
        <v>458</v>
      </c>
      <c r="P14" s="54">
        <v>360</v>
      </c>
      <c r="Q14" s="54">
        <v>284</v>
      </c>
      <c r="R14" s="54">
        <v>65</v>
      </c>
      <c r="S14" s="54">
        <v>30</v>
      </c>
      <c r="T14" s="59">
        <v>3</v>
      </c>
      <c r="W14" s="98"/>
      <c r="X14" s="98"/>
      <c r="Y14" s="83" t="s">
        <v>15</v>
      </c>
      <c r="Z14" s="84"/>
      <c r="AA14" s="85"/>
      <c r="AB14" s="94">
        <f>F14</f>
        <v>96576</v>
      </c>
      <c r="AC14" s="17" t="str">
        <f t="shared" si="2"/>
        <v>OK</v>
      </c>
      <c r="AD14" s="24">
        <f>H14</f>
        <v>159</v>
      </c>
      <c r="AE14" s="24">
        <f t="shared" ref="AE14:AI14" si="11">I14</f>
        <v>127</v>
      </c>
      <c r="AF14" s="24">
        <f t="shared" si="11"/>
        <v>48</v>
      </c>
      <c r="AG14" s="24">
        <f t="shared" si="11"/>
        <v>50</v>
      </c>
      <c r="AH14" s="24">
        <f t="shared" si="11"/>
        <v>74</v>
      </c>
      <c r="AI14" s="24">
        <f t="shared" si="11"/>
        <v>0</v>
      </c>
      <c r="AJ14" s="82">
        <f t="shared" ref="AJ14" si="12">IFERROR(G14/F14,"-")</f>
        <v>4.7423790589794564E-3</v>
      </c>
      <c r="AK14" s="18" t="str">
        <f t="shared" si="4"/>
        <v>OK</v>
      </c>
      <c r="AL14" s="24">
        <f>P14</f>
        <v>360</v>
      </c>
      <c r="AM14" s="24">
        <f t="shared" ref="AM14:AP14" si="13">Q14</f>
        <v>284</v>
      </c>
      <c r="AN14" s="24">
        <f t="shared" si="13"/>
        <v>65</v>
      </c>
      <c r="AO14" s="24">
        <f t="shared" si="13"/>
        <v>30</v>
      </c>
      <c r="AP14" s="25">
        <f t="shared" si="13"/>
        <v>3</v>
      </c>
    </row>
    <row r="15" spans="1:42" ht="12" customHeight="1" thickBot="1">
      <c r="A15" s="168"/>
      <c r="B15" s="168"/>
      <c r="C15" s="181"/>
      <c r="D15" s="182"/>
      <c r="E15" s="183"/>
      <c r="F15" s="189"/>
      <c r="G15" s="60">
        <v>1</v>
      </c>
      <c r="H15" s="60">
        <v>0.34716157205240172</v>
      </c>
      <c r="I15" s="60">
        <v>0.27729257641921395</v>
      </c>
      <c r="J15" s="60">
        <v>0.10480349344978165</v>
      </c>
      <c r="K15" s="60">
        <v>0.1091703056768559</v>
      </c>
      <c r="L15" s="60">
        <v>0.16157205240174671</v>
      </c>
      <c r="M15" s="60">
        <v>0</v>
      </c>
      <c r="N15" s="150"/>
      <c r="O15" s="60">
        <v>1</v>
      </c>
      <c r="P15" s="60">
        <v>0.78602620087336239</v>
      </c>
      <c r="Q15" s="60">
        <v>0.78888888888888886</v>
      </c>
      <c r="R15" s="60">
        <v>0.14192139737991266</v>
      </c>
      <c r="S15" s="60">
        <v>6.5502183406113537E-2</v>
      </c>
      <c r="T15" s="61">
        <v>6.5502183406113534E-3</v>
      </c>
      <c r="W15" s="99"/>
      <c r="X15" s="99"/>
      <c r="Y15" s="91"/>
      <c r="Z15" s="92"/>
      <c r="AA15" s="93"/>
      <c r="AB15" s="95"/>
      <c r="AC15" s="28" t="str">
        <f t="shared" si="2"/>
        <v>OK</v>
      </c>
      <c r="AD15" s="16">
        <f>IFERROR(AD14/$G14,"-")</f>
        <v>0.34716157205240172</v>
      </c>
      <c r="AE15" s="16">
        <f>IFERROR(AE14/$G14,"-")</f>
        <v>0.27729257641921395</v>
      </c>
      <c r="AF15" s="16">
        <f t="shared" ref="AF15:AI15" si="14">IFERROR(AF14/$G14,"-")</f>
        <v>0.10480349344978165</v>
      </c>
      <c r="AG15" s="16">
        <f t="shared" si="14"/>
        <v>0.1091703056768559</v>
      </c>
      <c r="AH15" s="16">
        <f t="shared" si="14"/>
        <v>0.16157205240174671</v>
      </c>
      <c r="AI15" s="16">
        <f t="shared" si="14"/>
        <v>0</v>
      </c>
      <c r="AJ15" s="96"/>
      <c r="AK15" s="29" t="str">
        <f>IF(O15=P15+R15+S15+T15,"OK")</f>
        <v>OK</v>
      </c>
      <c r="AL15" s="26">
        <f>IFERROR(AL14/$O14,"-")</f>
        <v>0.78602620087336239</v>
      </c>
      <c r="AM15" s="26">
        <f>IFERROR(AM14/$P14,"-")</f>
        <v>0.78888888888888886</v>
      </c>
      <c r="AN15" s="26">
        <f t="shared" ref="AN15:AP15" si="15">IFERROR(AN14/$O14,"-")</f>
        <v>0.14192139737991266</v>
      </c>
      <c r="AO15" s="26">
        <f t="shared" si="15"/>
        <v>6.5502183406113537E-2</v>
      </c>
      <c r="AP15" s="27">
        <f t="shared" si="15"/>
        <v>6.5502183406113534E-3</v>
      </c>
    </row>
    <row r="16" spans="1:42" ht="12" customHeight="1" thickTop="1">
      <c r="A16" s="167" t="s">
        <v>24</v>
      </c>
      <c r="B16" s="167"/>
      <c r="C16" s="169" t="s">
        <v>53</v>
      </c>
      <c r="D16" s="170"/>
      <c r="E16" s="171"/>
      <c r="F16" s="156">
        <v>101274</v>
      </c>
      <c r="G16" s="49">
        <v>88</v>
      </c>
      <c r="H16" s="50">
        <v>53</v>
      </c>
      <c r="I16" s="50">
        <v>15</v>
      </c>
      <c r="J16" s="50">
        <v>11</v>
      </c>
      <c r="K16" s="50">
        <v>8</v>
      </c>
      <c r="L16" s="50">
        <v>1</v>
      </c>
      <c r="M16" s="50">
        <v>0</v>
      </c>
      <c r="N16" s="146">
        <v>8.6892983391591132E-4</v>
      </c>
      <c r="O16" s="49">
        <v>88</v>
      </c>
      <c r="P16" s="49">
        <v>66</v>
      </c>
      <c r="Q16" s="49">
        <v>66</v>
      </c>
      <c r="R16" s="49">
        <v>18</v>
      </c>
      <c r="S16" s="49">
        <v>4</v>
      </c>
      <c r="T16" s="50">
        <v>0</v>
      </c>
      <c r="W16" s="97" t="s">
        <v>24</v>
      </c>
      <c r="X16" s="97"/>
      <c r="Y16" s="100" t="s">
        <v>16</v>
      </c>
      <c r="Z16" s="101"/>
      <c r="AA16" s="102"/>
      <c r="AB16" s="106">
        <f>F16</f>
        <v>101274</v>
      </c>
      <c r="AC16" s="10" t="str">
        <f t="shared" si="2"/>
        <v>OK</v>
      </c>
      <c r="AD16" s="11">
        <f>H16</f>
        <v>53</v>
      </c>
      <c r="AE16" s="9">
        <f t="shared" ref="AE16:AI16" si="16">I16</f>
        <v>15</v>
      </c>
      <c r="AF16" s="9">
        <f t="shared" si="16"/>
        <v>11</v>
      </c>
      <c r="AG16" s="9">
        <f t="shared" si="16"/>
        <v>8</v>
      </c>
      <c r="AH16" s="9">
        <f t="shared" si="16"/>
        <v>1</v>
      </c>
      <c r="AI16" s="9">
        <f t="shared" si="16"/>
        <v>0</v>
      </c>
      <c r="AJ16" s="108">
        <f t="shared" ref="AJ16" si="17">IFERROR(G16/F16,"-")</f>
        <v>8.6892983391591132E-4</v>
      </c>
      <c r="AK16" s="12" t="str">
        <f t="shared" si="4"/>
        <v>OK</v>
      </c>
      <c r="AL16" s="13">
        <f>P16</f>
        <v>66</v>
      </c>
      <c r="AM16" s="13">
        <f t="shared" ref="AM16:AP16" si="18">Q16</f>
        <v>66</v>
      </c>
      <c r="AN16" s="13">
        <f t="shared" si="18"/>
        <v>18</v>
      </c>
      <c r="AO16" s="13">
        <f t="shared" si="18"/>
        <v>4</v>
      </c>
      <c r="AP16" s="14">
        <f t="shared" si="18"/>
        <v>0</v>
      </c>
    </row>
    <row r="17" spans="1:42" ht="12" customHeight="1">
      <c r="A17" s="143"/>
      <c r="B17" s="143"/>
      <c r="C17" s="172"/>
      <c r="D17" s="173"/>
      <c r="E17" s="174"/>
      <c r="F17" s="155"/>
      <c r="G17" s="51">
        <v>1</v>
      </c>
      <c r="H17" s="52">
        <v>0.60227272727272729</v>
      </c>
      <c r="I17" s="52">
        <v>0.17045454545454544</v>
      </c>
      <c r="J17" s="52">
        <v>0.125</v>
      </c>
      <c r="K17" s="52">
        <v>9.0909090909090912E-2</v>
      </c>
      <c r="L17" s="52">
        <v>1.1363636363636364E-2</v>
      </c>
      <c r="M17" s="52">
        <v>0</v>
      </c>
      <c r="N17" s="147"/>
      <c r="O17" s="51">
        <v>1</v>
      </c>
      <c r="P17" s="51">
        <v>0.75</v>
      </c>
      <c r="Q17" s="51">
        <v>1</v>
      </c>
      <c r="R17" s="51">
        <v>0.20454545454545456</v>
      </c>
      <c r="S17" s="51">
        <v>4.5454545454545456E-2</v>
      </c>
      <c r="T17" s="52">
        <v>0</v>
      </c>
      <c r="W17" s="98"/>
      <c r="X17" s="98"/>
      <c r="Y17" s="103"/>
      <c r="Z17" s="104"/>
      <c r="AA17" s="105"/>
      <c r="AB17" s="107"/>
      <c r="AC17" s="17" t="str">
        <f t="shared" si="2"/>
        <v>OK</v>
      </c>
      <c r="AD17" s="16">
        <f>IFERROR(AD16/$G16,"-")</f>
        <v>0.60227272727272729</v>
      </c>
      <c r="AE17" s="16">
        <f>IFERROR(AE16/$G16,"-")</f>
        <v>0.17045454545454544</v>
      </c>
      <c r="AF17" s="16">
        <f t="shared" ref="AF17:AI17" si="19">IFERROR(AF16/$G16,"-")</f>
        <v>0.125</v>
      </c>
      <c r="AG17" s="16">
        <f t="shared" si="19"/>
        <v>9.0909090909090912E-2</v>
      </c>
      <c r="AH17" s="16">
        <f t="shared" si="19"/>
        <v>1.1363636363636364E-2</v>
      </c>
      <c r="AI17" s="16">
        <f t="shared" si="19"/>
        <v>0</v>
      </c>
      <c r="AJ17" s="82"/>
      <c r="AK17" s="18" t="str">
        <f t="shared" si="4"/>
        <v>OK</v>
      </c>
      <c r="AL17" s="15">
        <f>IFERROR(AL16/$O16,"-")</f>
        <v>0.75</v>
      </c>
      <c r="AM17" s="15">
        <f>IFERROR(AM16/$P16,"-")</f>
        <v>1</v>
      </c>
      <c r="AN17" s="15">
        <f t="shared" ref="AN17:AP17" si="20">IFERROR(AN16/$O16,"-")</f>
        <v>0.20454545454545456</v>
      </c>
      <c r="AO17" s="15">
        <f t="shared" si="20"/>
        <v>4.5454545454545456E-2</v>
      </c>
      <c r="AP17" s="16">
        <f t="shared" si="20"/>
        <v>0</v>
      </c>
    </row>
    <row r="18" spans="1:42" ht="12" customHeight="1">
      <c r="A18" s="143"/>
      <c r="B18" s="143"/>
      <c r="C18" s="175" t="s">
        <v>46</v>
      </c>
      <c r="D18" s="176"/>
      <c r="E18" s="177"/>
      <c r="F18" s="154">
        <v>99586</v>
      </c>
      <c r="G18" s="62">
        <v>88</v>
      </c>
      <c r="H18" s="63">
        <v>44</v>
      </c>
      <c r="I18" s="63">
        <v>21</v>
      </c>
      <c r="J18" s="63">
        <v>10</v>
      </c>
      <c r="K18" s="63">
        <v>9</v>
      </c>
      <c r="L18" s="63">
        <v>4</v>
      </c>
      <c r="M18" s="63">
        <v>0</v>
      </c>
      <c r="N18" s="148">
        <v>8.8365834555057942E-4</v>
      </c>
      <c r="O18" s="62">
        <v>88</v>
      </c>
      <c r="P18" s="62">
        <v>57</v>
      </c>
      <c r="Q18" s="62">
        <v>56</v>
      </c>
      <c r="R18" s="64">
        <v>22</v>
      </c>
      <c r="S18" s="64">
        <v>9</v>
      </c>
      <c r="T18" s="63">
        <v>0</v>
      </c>
      <c r="W18" s="98"/>
      <c r="X18" s="98"/>
      <c r="Y18" s="109" t="s">
        <v>14</v>
      </c>
      <c r="Z18" s="110"/>
      <c r="AA18" s="111"/>
      <c r="AB18" s="115">
        <f>F18</f>
        <v>99586</v>
      </c>
      <c r="AC18" s="17" t="str">
        <f t="shared" si="2"/>
        <v>OK</v>
      </c>
      <c r="AD18" s="30">
        <f>H18</f>
        <v>44</v>
      </c>
      <c r="AE18" s="30">
        <f t="shared" ref="AE18:AI18" si="21">I18</f>
        <v>21</v>
      </c>
      <c r="AF18" s="30">
        <f t="shared" si="21"/>
        <v>10</v>
      </c>
      <c r="AG18" s="30">
        <f t="shared" si="21"/>
        <v>9</v>
      </c>
      <c r="AH18" s="30">
        <f t="shared" si="21"/>
        <v>4</v>
      </c>
      <c r="AI18" s="30">
        <f t="shared" si="21"/>
        <v>0</v>
      </c>
      <c r="AJ18" s="82">
        <f t="shared" ref="AJ18" si="22">IFERROR(G18/F18,"-")</f>
        <v>8.8365834555057942E-4</v>
      </c>
      <c r="AK18" s="18" t="str">
        <f t="shared" si="4"/>
        <v>OK</v>
      </c>
      <c r="AL18" s="31">
        <f>P18</f>
        <v>57</v>
      </c>
      <c r="AM18" s="31">
        <f t="shared" ref="AM18:AP18" si="23">Q18</f>
        <v>56</v>
      </c>
      <c r="AN18" s="32">
        <f t="shared" si="23"/>
        <v>22</v>
      </c>
      <c r="AO18" s="32">
        <f t="shared" si="23"/>
        <v>9</v>
      </c>
      <c r="AP18" s="33">
        <f t="shared" si="23"/>
        <v>0</v>
      </c>
    </row>
    <row r="19" spans="1:42" ht="12" customHeight="1">
      <c r="A19" s="143"/>
      <c r="B19" s="143"/>
      <c r="C19" s="172"/>
      <c r="D19" s="173"/>
      <c r="E19" s="174"/>
      <c r="F19" s="155"/>
      <c r="G19" s="52">
        <v>1</v>
      </c>
      <c r="H19" s="52">
        <v>0.5</v>
      </c>
      <c r="I19" s="52">
        <v>0.23863636363636365</v>
      </c>
      <c r="J19" s="52">
        <v>0.11363636363636363</v>
      </c>
      <c r="K19" s="52">
        <v>0.10227272727272728</v>
      </c>
      <c r="L19" s="52">
        <v>4.5454545454545456E-2</v>
      </c>
      <c r="M19" s="52">
        <v>0</v>
      </c>
      <c r="N19" s="149"/>
      <c r="O19" s="52">
        <v>1</v>
      </c>
      <c r="P19" s="52">
        <v>0.64772727272727271</v>
      </c>
      <c r="Q19" s="52">
        <v>0.98245614035087714</v>
      </c>
      <c r="R19" s="52">
        <v>0.25</v>
      </c>
      <c r="S19" s="52">
        <v>0.10227272727272728</v>
      </c>
      <c r="T19" s="57">
        <v>0</v>
      </c>
      <c r="W19" s="98"/>
      <c r="X19" s="98"/>
      <c r="Y19" s="112"/>
      <c r="Z19" s="113"/>
      <c r="AA19" s="114"/>
      <c r="AB19" s="116"/>
      <c r="AC19" s="17" t="str">
        <f t="shared" si="2"/>
        <v>OK</v>
      </c>
      <c r="AD19" s="16">
        <f>IFERROR(AD18/$G18,"-")</f>
        <v>0.5</v>
      </c>
      <c r="AE19" s="16">
        <f>IFERROR(AE18/$G18,"-")</f>
        <v>0.23863636363636365</v>
      </c>
      <c r="AF19" s="16">
        <f t="shared" ref="AF19:AI19" si="24">IFERROR(AF18/$G18,"-")</f>
        <v>0.11363636363636363</v>
      </c>
      <c r="AG19" s="16">
        <f t="shared" si="24"/>
        <v>0.10227272727272728</v>
      </c>
      <c r="AH19" s="16">
        <f t="shared" si="24"/>
        <v>4.5454545454545456E-2</v>
      </c>
      <c r="AI19" s="16">
        <f t="shared" si="24"/>
        <v>0</v>
      </c>
      <c r="AJ19" s="82"/>
      <c r="AK19" s="18" t="str">
        <f t="shared" si="4"/>
        <v>OK</v>
      </c>
      <c r="AL19" s="34">
        <f>IFERROR(AL18/$O18,"-")</f>
        <v>0.64772727272727271</v>
      </c>
      <c r="AM19" s="34">
        <f>IFERROR(AM18/$P18,"-")</f>
        <v>0.98245614035087714</v>
      </c>
      <c r="AN19" s="34">
        <f t="shared" ref="AN19:AP19" si="25">IFERROR(AN18/$O18,"-")</f>
        <v>0.25</v>
      </c>
      <c r="AO19" s="34">
        <f t="shared" si="25"/>
        <v>0.10227272727272728</v>
      </c>
      <c r="AP19" s="23">
        <f t="shared" si="25"/>
        <v>0</v>
      </c>
    </row>
    <row r="20" spans="1:42" ht="12" customHeight="1">
      <c r="A20" s="143"/>
      <c r="B20" s="143"/>
      <c r="C20" s="178" t="s">
        <v>47</v>
      </c>
      <c r="D20" s="179"/>
      <c r="E20" s="180"/>
      <c r="F20" s="184">
        <v>98894</v>
      </c>
      <c r="G20" s="71">
        <v>101</v>
      </c>
      <c r="H20" s="72">
        <v>39</v>
      </c>
      <c r="I20" s="72">
        <v>36</v>
      </c>
      <c r="J20" s="72">
        <v>11</v>
      </c>
      <c r="K20" s="72">
        <v>9</v>
      </c>
      <c r="L20" s="72">
        <v>5</v>
      </c>
      <c r="M20" s="72">
        <v>1</v>
      </c>
      <c r="N20" s="149">
        <v>1.0212955285457156E-3</v>
      </c>
      <c r="O20" s="71">
        <v>101</v>
      </c>
      <c r="P20" s="71">
        <v>67</v>
      </c>
      <c r="Q20" s="71">
        <v>52</v>
      </c>
      <c r="R20" s="71">
        <v>20</v>
      </c>
      <c r="S20" s="62">
        <v>14</v>
      </c>
      <c r="T20" s="70">
        <v>0</v>
      </c>
      <c r="W20" s="98"/>
      <c r="X20" s="98"/>
      <c r="Y20" s="83" t="s">
        <v>15</v>
      </c>
      <c r="Z20" s="84"/>
      <c r="AA20" s="85"/>
      <c r="AB20" s="117">
        <f>F20</f>
        <v>98894</v>
      </c>
      <c r="AC20" s="17" t="str">
        <f t="shared" si="2"/>
        <v>OK</v>
      </c>
      <c r="AD20" s="35">
        <f>H20</f>
        <v>39</v>
      </c>
      <c r="AE20" s="35">
        <f t="shared" ref="AE20:AI20" si="26">I20</f>
        <v>36</v>
      </c>
      <c r="AF20" s="35">
        <f t="shared" si="26"/>
        <v>11</v>
      </c>
      <c r="AG20" s="35">
        <f t="shared" si="26"/>
        <v>9</v>
      </c>
      <c r="AH20" s="35">
        <f t="shared" si="26"/>
        <v>5</v>
      </c>
      <c r="AI20" s="35">
        <f t="shared" si="26"/>
        <v>1</v>
      </c>
      <c r="AJ20" s="82">
        <f t="shared" ref="AJ20" si="27">IFERROR(G20/F20,"-")</f>
        <v>1.0212955285457156E-3</v>
      </c>
      <c r="AK20" s="18" t="str">
        <f t="shared" si="4"/>
        <v>OK</v>
      </c>
      <c r="AL20" s="36">
        <f>P20</f>
        <v>67</v>
      </c>
      <c r="AM20" s="36">
        <f t="shared" ref="AM20:AP20" si="28">Q20</f>
        <v>52</v>
      </c>
      <c r="AN20" s="36">
        <f t="shared" si="28"/>
        <v>20</v>
      </c>
      <c r="AO20" s="37">
        <f t="shared" si="28"/>
        <v>14</v>
      </c>
      <c r="AP20" s="73">
        <f t="shared" si="28"/>
        <v>0</v>
      </c>
    </row>
    <row r="21" spans="1:42" ht="12" customHeight="1" thickBot="1">
      <c r="A21" s="168"/>
      <c r="B21" s="168"/>
      <c r="C21" s="181"/>
      <c r="D21" s="182"/>
      <c r="E21" s="183"/>
      <c r="F21" s="185"/>
      <c r="G21" s="65">
        <v>1</v>
      </c>
      <c r="H21" s="65">
        <v>0.38613861386138615</v>
      </c>
      <c r="I21" s="65">
        <v>0.35643564356435642</v>
      </c>
      <c r="J21" s="65">
        <v>0.10891089108910891</v>
      </c>
      <c r="K21" s="65">
        <v>8.9108910891089105E-2</v>
      </c>
      <c r="L21" s="65">
        <v>4.9504950495049507E-2</v>
      </c>
      <c r="M21" s="65">
        <v>9.9009900990099011E-3</v>
      </c>
      <c r="N21" s="150"/>
      <c r="O21" s="65">
        <v>1</v>
      </c>
      <c r="P21" s="65">
        <v>0.6633663366336634</v>
      </c>
      <c r="Q21" s="65">
        <v>0.77611940298507465</v>
      </c>
      <c r="R21" s="65">
        <v>0.19801980198019803</v>
      </c>
      <c r="S21" s="65">
        <v>0.13861386138613863</v>
      </c>
      <c r="T21" s="61">
        <v>0</v>
      </c>
      <c r="W21" s="99"/>
      <c r="X21" s="99"/>
      <c r="Y21" s="91"/>
      <c r="Z21" s="92"/>
      <c r="AA21" s="93"/>
      <c r="AB21" s="118"/>
      <c r="AC21" s="28" t="str">
        <f t="shared" si="2"/>
        <v>OK</v>
      </c>
      <c r="AD21" s="39">
        <f>IFERROR(AD20/$G20,"-")</f>
        <v>0.38613861386138615</v>
      </c>
      <c r="AE21" s="39">
        <f>IFERROR(AE20/$G20,"-")</f>
        <v>0.35643564356435642</v>
      </c>
      <c r="AF21" s="39">
        <f t="shared" ref="AF21:AI21" si="29">IFERROR(AF20/$G20,"-")</f>
        <v>0.10891089108910891</v>
      </c>
      <c r="AG21" s="39">
        <f t="shared" si="29"/>
        <v>8.9108910891089105E-2</v>
      </c>
      <c r="AH21" s="39">
        <f t="shared" si="29"/>
        <v>4.9504950495049507E-2</v>
      </c>
      <c r="AI21" s="39">
        <f t="shared" si="29"/>
        <v>9.9009900990099011E-3</v>
      </c>
      <c r="AJ21" s="96"/>
      <c r="AK21" s="29" t="str">
        <f t="shared" si="4"/>
        <v>OK</v>
      </c>
      <c r="AL21" s="38">
        <f>IFERROR(AL20/$O20,"-")</f>
        <v>0.6633663366336634</v>
      </c>
      <c r="AM21" s="38">
        <f>IFERROR(AM20/$P20,"-")</f>
        <v>0.77611940298507465</v>
      </c>
      <c r="AN21" s="38">
        <f t="shared" ref="AN21:AP21" si="30">IFERROR(AN20/$O20,"-")</f>
        <v>0.19801980198019803</v>
      </c>
      <c r="AO21" s="38">
        <f t="shared" si="30"/>
        <v>0.13861386138613863</v>
      </c>
      <c r="AP21" s="27">
        <f t="shared" si="30"/>
        <v>0</v>
      </c>
    </row>
    <row r="22" spans="1:42" ht="12" customHeight="1" thickTop="1">
      <c r="A22" s="142" t="s">
        <v>22</v>
      </c>
      <c r="B22" s="142"/>
      <c r="C22" s="193" t="s">
        <v>53</v>
      </c>
      <c r="D22" s="194"/>
      <c r="E22" s="195"/>
      <c r="F22" s="201">
        <v>691383</v>
      </c>
      <c r="G22" s="64">
        <v>1356</v>
      </c>
      <c r="H22" s="63">
        <v>541</v>
      </c>
      <c r="I22" s="63">
        <v>270</v>
      </c>
      <c r="J22" s="63">
        <v>302</v>
      </c>
      <c r="K22" s="63">
        <v>101</v>
      </c>
      <c r="L22" s="63">
        <v>142</v>
      </c>
      <c r="M22" s="63">
        <v>0</v>
      </c>
      <c r="N22" s="186">
        <v>1.9612862913898662E-3</v>
      </c>
      <c r="O22" s="64">
        <v>1356</v>
      </c>
      <c r="P22" s="64">
        <v>1130</v>
      </c>
      <c r="Q22" s="64">
        <v>1126</v>
      </c>
      <c r="R22" s="64">
        <v>171</v>
      </c>
      <c r="S22" s="64">
        <v>45</v>
      </c>
      <c r="T22" s="63">
        <v>10</v>
      </c>
      <c r="W22" s="119" t="s">
        <v>22</v>
      </c>
      <c r="X22" s="119"/>
      <c r="Y22" s="120" t="s">
        <v>16</v>
      </c>
      <c r="Z22" s="121"/>
      <c r="AA22" s="122"/>
      <c r="AB22" s="123">
        <f>F22</f>
        <v>691383</v>
      </c>
      <c r="AC22" s="10" t="str">
        <f t="shared" si="2"/>
        <v>OK</v>
      </c>
      <c r="AD22" s="41">
        <f>H22</f>
        <v>541</v>
      </c>
      <c r="AE22" s="40">
        <f t="shared" ref="AE22:AI22" si="31">I22</f>
        <v>270</v>
      </c>
      <c r="AF22" s="40">
        <f t="shared" si="31"/>
        <v>302</v>
      </c>
      <c r="AG22" s="40">
        <f t="shared" si="31"/>
        <v>101</v>
      </c>
      <c r="AH22" s="40">
        <f t="shared" si="31"/>
        <v>142</v>
      </c>
      <c r="AI22" s="40">
        <f t="shared" si="31"/>
        <v>0</v>
      </c>
      <c r="AJ22" s="108">
        <f t="shared" ref="AJ22" si="32">IFERROR(G22/F22,"-")</f>
        <v>1.9612862913898662E-3</v>
      </c>
      <c r="AK22" s="12" t="str">
        <f t="shared" si="4"/>
        <v>OK</v>
      </c>
      <c r="AL22" s="42">
        <f>P22</f>
        <v>1130</v>
      </c>
      <c r="AM22" s="42">
        <f t="shared" ref="AM22:AP22" si="33">Q22</f>
        <v>1126</v>
      </c>
      <c r="AN22" s="42">
        <f t="shared" si="33"/>
        <v>171</v>
      </c>
      <c r="AO22" s="42">
        <f t="shared" si="33"/>
        <v>45</v>
      </c>
      <c r="AP22" s="43">
        <f t="shared" si="33"/>
        <v>10</v>
      </c>
    </row>
    <row r="23" spans="1:42" ht="12" customHeight="1">
      <c r="A23" s="143"/>
      <c r="B23" s="143"/>
      <c r="C23" s="172"/>
      <c r="D23" s="173"/>
      <c r="E23" s="174"/>
      <c r="F23" s="155"/>
      <c r="G23" s="51">
        <v>1</v>
      </c>
      <c r="H23" s="52">
        <v>0.39896755162241887</v>
      </c>
      <c r="I23" s="52">
        <v>0.19911504424778761</v>
      </c>
      <c r="J23" s="52">
        <v>0.22271386430678466</v>
      </c>
      <c r="K23" s="52">
        <v>7.4483775811209435E-2</v>
      </c>
      <c r="L23" s="52">
        <v>0.10471976401179942</v>
      </c>
      <c r="M23" s="52">
        <v>0</v>
      </c>
      <c r="N23" s="147"/>
      <c r="O23" s="51">
        <v>1</v>
      </c>
      <c r="P23" s="51">
        <v>0.83333333333333337</v>
      </c>
      <c r="Q23" s="51">
        <v>0.99646017699115041</v>
      </c>
      <c r="R23" s="51">
        <v>0.12610619469026549</v>
      </c>
      <c r="S23" s="51">
        <v>3.3185840707964605E-2</v>
      </c>
      <c r="T23" s="52">
        <v>7.3746312684365781E-3</v>
      </c>
      <c r="W23" s="98"/>
      <c r="X23" s="98"/>
      <c r="Y23" s="103"/>
      <c r="Z23" s="104"/>
      <c r="AA23" s="105"/>
      <c r="AB23" s="107"/>
      <c r="AC23" s="17" t="str">
        <f t="shared" si="2"/>
        <v>OK</v>
      </c>
      <c r="AD23" s="16">
        <f>IFERROR(AD22/$G22,"-")</f>
        <v>0.39896755162241887</v>
      </c>
      <c r="AE23" s="16">
        <f>IFERROR(AE22/$G22,"-")</f>
        <v>0.19911504424778761</v>
      </c>
      <c r="AF23" s="16">
        <f t="shared" ref="AF23:AI23" si="34">IFERROR(AF22/$G22,"-")</f>
        <v>0.22271386430678466</v>
      </c>
      <c r="AG23" s="16">
        <f t="shared" si="34"/>
        <v>7.4483775811209435E-2</v>
      </c>
      <c r="AH23" s="16">
        <f t="shared" si="34"/>
        <v>0.10471976401179942</v>
      </c>
      <c r="AI23" s="16">
        <f t="shared" si="34"/>
        <v>0</v>
      </c>
      <c r="AJ23" s="82"/>
      <c r="AK23" s="18" t="str">
        <f t="shared" si="4"/>
        <v>OK</v>
      </c>
      <c r="AL23" s="15">
        <f>IFERROR(AL22/$O22,"-")</f>
        <v>0.83333333333333337</v>
      </c>
      <c r="AM23" s="15">
        <f>IFERROR(AM22/$P22,"-")</f>
        <v>0.99646017699115041</v>
      </c>
      <c r="AN23" s="15">
        <f t="shared" ref="AN23:AP23" si="35">IFERROR(AN22/$O22,"-")</f>
        <v>0.12610619469026549</v>
      </c>
      <c r="AO23" s="15">
        <f t="shared" si="35"/>
        <v>3.3185840707964605E-2</v>
      </c>
      <c r="AP23" s="16">
        <f t="shared" si="35"/>
        <v>7.3746312684365781E-3</v>
      </c>
    </row>
    <row r="24" spans="1:42" ht="12" customHeight="1">
      <c r="A24" s="143"/>
      <c r="B24" s="143"/>
      <c r="C24" s="175" t="s">
        <v>46</v>
      </c>
      <c r="D24" s="176"/>
      <c r="E24" s="177"/>
      <c r="F24" s="199">
        <v>687021</v>
      </c>
      <c r="G24" s="66">
        <v>1540</v>
      </c>
      <c r="H24" s="63">
        <v>525</v>
      </c>
      <c r="I24" s="63">
        <v>404</v>
      </c>
      <c r="J24" s="63">
        <v>299</v>
      </c>
      <c r="K24" s="63">
        <v>108</v>
      </c>
      <c r="L24" s="63">
        <v>203</v>
      </c>
      <c r="M24" s="63">
        <v>1</v>
      </c>
      <c r="N24" s="148">
        <v>2.2415617572097506E-3</v>
      </c>
      <c r="O24" s="62">
        <v>1540</v>
      </c>
      <c r="P24" s="62">
        <v>1297</v>
      </c>
      <c r="Q24" s="62">
        <v>1289</v>
      </c>
      <c r="R24" s="64">
        <v>173</v>
      </c>
      <c r="S24" s="64">
        <v>62</v>
      </c>
      <c r="T24" s="63">
        <v>8</v>
      </c>
      <c r="W24" s="98"/>
      <c r="X24" s="98"/>
      <c r="Y24" s="109" t="s">
        <v>14</v>
      </c>
      <c r="Z24" s="110"/>
      <c r="AA24" s="111"/>
      <c r="AB24" s="124">
        <f>F24</f>
        <v>687021</v>
      </c>
      <c r="AC24" s="17" t="str">
        <f t="shared" si="2"/>
        <v>OK</v>
      </c>
      <c r="AD24" s="30">
        <f>H24</f>
        <v>525</v>
      </c>
      <c r="AE24" s="30">
        <f t="shared" ref="AE24:AI24" si="36">I24</f>
        <v>404</v>
      </c>
      <c r="AF24" s="30">
        <f t="shared" si="36"/>
        <v>299</v>
      </c>
      <c r="AG24" s="30">
        <f t="shared" si="36"/>
        <v>108</v>
      </c>
      <c r="AH24" s="30">
        <f t="shared" si="36"/>
        <v>203</v>
      </c>
      <c r="AI24" s="30">
        <f t="shared" si="36"/>
        <v>1</v>
      </c>
      <c r="AJ24" s="82">
        <f t="shared" ref="AJ24" si="37">IFERROR(G24/F24,"-")</f>
        <v>2.2415617572097506E-3</v>
      </c>
      <c r="AK24" s="18" t="str">
        <f t="shared" si="4"/>
        <v>OK</v>
      </c>
      <c r="AL24" s="31">
        <f>P24</f>
        <v>1297</v>
      </c>
      <c r="AM24" s="31">
        <f t="shared" ref="AM24:AP24" si="38">Q24</f>
        <v>1289</v>
      </c>
      <c r="AN24" s="32">
        <f t="shared" si="38"/>
        <v>173</v>
      </c>
      <c r="AO24" s="32">
        <f t="shared" si="38"/>
        <v>62</v>
      </c>
      <c r="AP24" s="33">
        <f t="shared" si="38"/>
        <v>8</v>
      </c>
    </row>
    <row r="25" spans="1:42" ht="12" customHeight="1">
      <c r="A25" s="143"/>
      <c r="B25" s="143"/>
      <c r="C25" s="172"/>
      <c r="D25" s="173"/>
      <c r="E25" s="174"/>
      <c r="F25" s="200"/>
      <c r="G25" s="52">
        <v>1</v>
      </c>
      <c r="H25" s="52">
        <v>0.34090909090909088</v>
      </c>
      <c r="I25" s="52">
        <v>0.26233766233766231</v>
      </c>
      <c r="J25" s="52">
        <v>0.19415584415584416</v>
      </c>
      <c r="K25" s="52">
        <v>7.0129870129870125E-2</v>
      </c>
      <c r="L25" s="52">
        <v>0.13181818181818181</v>
      </c>
      <c r="M25" s="52">
        <v>6.4935064935064935E-4</v>
      </c>
      <c r="N25" s="149"/>
      <c r="O25" s="52">
        <v>1</v>
      </c>
      <c r="P25" s="52">
        <v>0.84220779220779218</v>
      </c>
      <c r="Q25" s="52">
        <v>0.99383191981495755</v>
      </c>
      <c r="R25" s="52">
        <v>0.11233766233766233</v>
      </c>
      <c r="S25" s="52">
        <v>4.0259740259740259E-2</v>
      </c>
      <c r="T25" s="57">
        <v>5.1948051948051948E-3</v>
      </c>
      <c r="W25" s="98"/>
      <c r="X25" s="98"/>
      <c r="Y25" s="112"/>
      <c r="Z25" s="113"/>
      <c r="AA25" s="114"/>
      <c r="AB25" s="125"/>
      <c r="AC25" s="17" t="str">
        <f t="shared" si="2"/>
        <v>OK</v>
      </c>
      <c r="AD25" s="16">
        <f>IFERROR(AD24/$G24,"-")</f>
        <v>0.34090909090909088</v>
      </c>
      <c r="AE25" s="16">
        <f>IFERROR(AE24/$G24,"-")</f>
        <v>0.26233766233766231</v>
      </c>
      <c r="AF25" s="16">
        <f t="shared" ref="AF25:AI25" si="39">IFERROR(AF24/$G24,"-")</f>
        <v>0.19415584415584416</v>
      </c>
      <c r="AG25" s="16">
        <f t="shared" si="39"/>
        <v>7.0129870129870125E-2</v>
      </c>
      <c r="AH25" s="16">
        <f t="shared" si="39"/>
        <v>0.13181818181818181</v>
      </c>
      <c r="AI25" s="16">
        <f t="shared" si="39"/>
        <v>6.4935064935064935E-4</v>
      </c>
      <c r="AJ25" s="82"/>
      <c r="AK25" s="18" t="str">
        <f t="shared" si="4"/>
        <v>OK</v>
      </c>
      <c r="AL25" s="34">
        <f>IFERROR(AL24/$O24,"-")</f>
        <v>0.84220779220779218</v>
      </c>
      <c r="AM25" s="34">
        <f>IFERROR(AM24/$P24,"-")</f>
        <v>0.99383191981495755</v>
      </c>
      <c r="AN25" s="34">
        <f t="shared" ref="AN25:AP25" si="40">IFERROR(AN24/$O24,"-")</f>
        <v>0.11233766233766233</v>
      </c>
      <c r="AO25" s="34">
        <f t="shared" si="40"/>
        <v>4.0259740259740259E-2</v>
      </c>
      <c r="AP25" s="23">
        <f t="shared" si="40"/>
        <v>5.1948051948051948E-3</v>
      </c>
    </row>
    <row r="26" spans="1:42" ht="12" customHeight="1">
      <c r="A26" s="143"/>
      <c r="B26" s="143"/>
      <c r="C26" s="178" t="s">
        <v>47</v>
      </c>
      <c r="D26" s="179"/>
      <c r="E26" s="180"/>
      <c r="F26" s="199">
        <v>682345</v>
      </c>
      <c r="G26" s="71">
        <v>1745</v>
      </c>
      <c r="H26" s="72">
        <v>564</v>
      </c>
      <c r="I26" s="72">
        <v>673</v>
      </c>
      <c r="J26" s="72">
        <v>121</v>
      </c>
      <c r="K26" s="72">
        <v>106</v>
      </c>
      <c r="L26" s="72">
        <v>280</v>
      </c>
      <c r="M26" s="72">
        <v>1</v>
      </c>
      <c r="N26" s="149">
        <v>2.5573573485553496E-3</v>
      </c>
      <c r="O26" s="71">
        <v>1745</v>
      </c>
      <c r="P26" s="71">
        <v>1482</v>
      </c>
      <c r="Q26" s="71">
        <v>1185</v>
      </c>
      <c r="R26" s="71">
        <v>192</v>
      </c>
      <c r="S26" s="62">
        <v>65</v>
      </c>
      <c r="T26" s="70">
        <v>6</v>
      </c>
      <c r="W26" s="98"/>
      <c r="X26" s="98"/>
      <c r="Y26" s="83" t="s">
        <v>15</v>
      </c>
      <c r="Z26" s="84"/>
      <c r="AA26" s="85"/>
      <c r="AB26" s="89">
        <f>F26</f>
        <v>682345</v>
      </c>
      <c r="AC26" s="17" t="str">
        <f t="shared" si="2"/>
        <v>OK</v>
      </c>
      <c r="AD26" s="35">
        <f>H26</f>
        <v>564</v>
      </c>
      <c r="AE26" s="35">
        <f t="shared" ref="AE26:AI26" si="41">I26</f>
        <v>673</v>
      </c>
      <c r="AF26" s="35">
        <f t="shared" si="41"/>
        <v>121</v>
      </c>
      <c r="AG26" s="35">
        <f t="shared" si="41"/>
        <v>106</v>
      </c>
      <c r="AH26" s="35">
        <f t="shared" si="41"/>
        <v>280</v>
      </c>
      <c r="AI26" s="35">
        <f t="shared" si="41"/>
        <v>1</v>
      </c>
      <c r="AJ26" s="82">
        <f t="shared" ref="AJ26" si="42">IFERROR(G26/F26,"-")</f>
        <v>2.5573573485553496E-3</v>
      </c>
      <c r="AK26" s="18" t="str">
        <f t="shared" si="4"/>
        <v>OK</v>
      </c>
      <c r="AL26" s="36">
        <f>P26</f>
        <v>1482</v>
      </c>
      <c r="AM26" s="36">
        <f t="shared" ref="AM26:AP26" si="43">Q26</f>
        <v>1185</v>
      </c>
      <c r="AN26" s="36">
        <f t="shared" si="43"/>
        <v>192</v>
      </c>
      <c r="AO26" s="37">
        <f t="shared" si="43"/>
        <v>65</v>
      </c>
      <c r="AP26" s="73">
        <f t="shared" si="43"/>
        <v>6</v>
      </c>
    </row>
    <row r="27" spans="1:42" ht="12" customHeight="1">
      <c r="A27" s="143"/>
      <c r="B27" s="143"/>
      <c r="C27" s="196"/>
      <c r="D27" s="197"/>
      <c r="E27" s="198"/>
      <c r="F27" s="200"/>
      <c r="G27" s="67">
        <v>1</v>
      </c>
      <c r="H27" s="67">
        <v>0.32320916905444125</v>
      </c>
      <c r="I27" s="67">
        <v>0.38567335243553008</v>
      </c>
      <c r="J27" s="67">
        <v>6.934097421203439E-2</v>
      </c>
      <c r="K27" s="67">
        <v>6.0744985673352438E-2</v>
      </c>
      <c r="L27" s="67">
        <v>0.16045845272206305</v>
      </c>
      <c r="M27" s="67">
        <v>5.7306590257879652E-4</v>
      </c>
      <c r="N27" s="149"/>
      <c r="O27" s="67">
        <v>1</v>
      </c>
      <c r="P27" s="67">
        <v>0.84928366762177654</v>
      </c>
      <c r="Q27" s="67">
        <v>0.79959514170040491</v>
      </c>
      <c r="R27" s="67">
        <v>0.11002865329512894</v>
      </c>
      <c r="S27" s="67">
        <v>3.7249283667621778E-2</v>
      </c>
      <c r="T27" s="68">
        <v>3.4383954154727794E-3</v>
      </c>
      <c r="W27" s="98"/>
      <c r="X27" s="98"/>
      <c r="Y27" s="86"/>
      <c r="Z27" s="87"/>
      <c r="AA27" s="88"/>
      <c r="AB27" s="90"/>
      <c r="AC27" s="17" t="str">
        <f t="shared" si="2"/>
        <v>OK</v>
      </c>
      <c r="AD27" s="16">
        <f>IFERROR(AD26/$G26,"-")</f>
        <v>0.32320916905444125</v>
      </c>
      <c r="AE27" s="16">
        <f>IFERROR(AE26/$G26,"-")</f>
        <v>0.38567335243553008</v>
      </c>
      <c r="AF27" s="16">
        <f t="shared" ref="AF27:AI27" si="44">IFERROR(AF26/$G26,"-")</f>
        <v>6.934097421203439E-2</v>
      </c>
      <c r="AG27" s="16">
        <f t="shared" si="44"/>
        <v>6.0744985673352438E-2</v>
      </c>
      <c r="AH27" s="16">
        <f t="shared" si="44"/>
        <v>0.16045845272206305</v>
      </c>
      <c r="AI27" s="16">
        <f t="shared" si="44"/>
        <v>5.7306590257879652E-4</v>
      </c>
      <c r="AJ27" s="82"/>
      <c r="AK27" s="18" t="str">
        <f t="shared" si="4"/>
        <v>OK</v>
      </c>
      <c r="AL27" s="44">
        <f>IFERROR(AL26/$O26,"-")</f>
        <v>0.84928366762177654</v>
      </c>
      <c r="AM27" s="44">
        <f>IFERROR(AM26/$P26,"-")</f>
        <v>0.79959514170040491</v>
      </c>
      <c r="AN27" s="44">
        <f t="shared" ref="AN27:AP27" si="45">IFERROR(AN26/$O26,"-")</f>
        <v>0.11002865329512894</v>
      </c>
      <c r="AO27" s="44">
        <f t="shared" si="45"/>
        <v>3.7249283667621778E-2</v>
      </c>
      <c r="AP27" s="45">
        <f t="shared" si="45"/>
        <v>3.4383954154727794E-3</v>
      </c>
    </row>
    <row r="28" spans="1:42" ht="18" customHeight="1">
      <c r="W28" s="1" t="s">
        <v>17</v>
      </c>
    </row>
    <row r="30" spans="1:42" ht="18" customHeight="1">
      <c r="W30" s="192" t="s">
        <v>38</v>
      </c>
      <c r="X30" s="202" t="s">
        <v>2</v>
      </c>
      <c r="Y30" s="205" t="s">
        <v>3</v>
      </c>
      <c r="Z30" s="205" t="s">
        <v>4</v>
      </c>
      <c r="AA30" s="205" t="s">
        <v>5</v>
      </c>
      <c r="AB30" s="208" t="s">
        <v>13</v>
      </c>
      <c r="AD30" s="192" t="s">
        <v>39</v>
      </c>
      <c r="AE30" s="202" t="s">
        <v>2</v>
      </c>
      <c r="AF30" s="205" t="s">
        <v>3</v>
      </c>
      <c r="AG30" s="205" t="s">
        <v>4</v>
      </c>
      <c r="AH30" s="205" t="s">
        <v>5</v>
      </c>
      <c r="AI30" s="208" t="s">
        <v>13</v>
      </c>
      <c r="AK30" s="192" t="s">
        <v>40</v>
      </c>
      <c r="AL30" s="202" t="s">
        <v>2</v>
      </c>
      <c r="AM30" s="205" t="s">
        <v>3</v>
      </c>
      <c r="AN30" s="205" t="s">
        <v>4</v>
      </c>
      <c r="AO30" s="205" t="s">
        <v>5</v>
      </c>
      <c r="AP30" s="208" t="s">
        <v>13</v>
      </c>
    </row>
    <row r="31" spans="1:42" ht="18" customHeight="1">
      <c r="W31" s="192"/>
      <c r="X31" s="203"/>
      <c r="Y31" s="206"/>
      <c r="Z31" s="206"/>
      <c r="AA31" s="206"/>
      <c r="AB31" s="208"/>
      <c r="AD31" s="192"/>
      <c r="AE31" s="203"/>
      <c r="AF31" s="206"/>
      <c r="AG31" s="206"/>
      <c r="AH31" s="206"/>
      <c r="AI31" s="208"/>
      <c r="AK31" s="192"/>
      <c r="AL31" s="203"/>
      <c r="AM31" s="206"/>
      <c r="AN31" s="206"/>
      <c r="AO31" s="206"/>
      <c r="AP31" s="208"/>
    </row>
    <row r="32" spans="1:42" ht="18" customHeight="1">
      <c r="W32" s="192"/>
      <c r="X32" s="204"/>
      <c r="Y32" s="207"/>
      <c r="Z32" s="207"/>
      <c r="AA32" s="207"/>
      <c r="AB32" s="208"/>
      <c r="AD32" s="192"/>
      <c r="AE32" s="204"/>
      <c r="AF32" s="207"/>
      <c r="AG32" s="207"/>
      <c r="AH32" s="207"/>
      <c r="AI32" s="208"/>
      <c r="AK32" s="192"/>
      <c r="AL32" s="204"/>
      <c r="AM32" s="207"/>
      <c r="AN32" s="207"/>
      <c r="AO32" s="207"/>
      <c r="AP32" s="208"/>
    </row>
    <row r="33" spans="1:42" ht="18" customHeight="1">
      <c r="W33" s="46" t="s">
        <v>54</v>
      </c>
      <c r="X33" s="47">
        <f>H14</f>
        <v>159</v>
      </c>
      <c r="Y33" s="47">
        <f>I14</f>
        <v>127</v>
      </c>
      <c r="Z33" s="47">
        <f>J14</f>
        <v>48</v>
      </c>
      <c r="AA33" s="47">
        <f>K14</f>
        <v>50</v>
      </c>
      <c r="AB33" s="47">
        <f>L14+M14</f>
        <v>74</v>
      </c>
      <c r="AD33" s="46" t="s">
        <v>54</v>
      </c>
      <c r="AE33" s="47">
        <f>H20</f>
        <v>39</v>
      </c>
      <c r="AF33" s="47">
        <f t="shared" ref="AF33:AH33" si="46">I20</f>
        <v>36</v>
      </c>
      <c r="AG33" s="47">
        <f t="shared" si="46"/>
        <v>11</v>
      </c>
      <c r="AH33" s="47">
        <f t="shared" si="46"/>
        <v>9</v>
      </c>
      <c r="AI33" s="47">
        <f>L20+M20</f>
        <v>6</v>
      </c>
      <c r="AK33" s="46" t="s">
        <v>54</v>
      </c>
      <c r="AL33" s="47">
        <f>H26</f>
        <v>564</v>
      </c>
      <c r="AM33" s="47">
        <f t="shared" ref="AM33:AO33" si="47">I26</f>
        <v>673</v>
      </c>
      <c r="AN33" s="47">
        <f t="shared" si="47"/>
        <v>121</v>
      </c>
      <c r="AO33" s="47">
        <f t="shared" si="47"/>
        <v>106</v>
      </c>
      <c r="AP33" s="47">
        <f>L26+M26</f>
        <v>281</v>
      </c>
    </row>
    <row r="34" spans="1:42" ht="18" customHeight="1">
      <c r="W34" s="46" t="s">
        <v>46</v>
      </c>
      <c r="X34" s="47">
        <f>H12</f>
        <v>153</v>
      </c>
      <c r="Y34" s="47">
        <f t="shared" ref="Y34:AA34" si="48">I12</f>
        <v>98</v>
      </c>
      <c r="Z34" s="47">
        <f t="shared" si="48"/>
        <v>58</v>
      </c>
      <c r="AA34" s="47">
        <f t="shared" si="48"/>
        <v>49</v>
      </c>
      <c r="AB34" s="47">
        <f>L12+M12</f>
        <v>52</v>
      </c>
      <c r="AD34" s="46" t="s">
        <v>46</v>
      </c>
      <c r="AE34" s="47">
        <f>H18</f>
        <v>44</v>
      </c>
      <c r="AF34" s="47">
        <f t="shared" ref="AF34:AH34" si="49">I18</f>
        <v>21</v>
      </c>
      <c r="AG34" s="47">
        <f t="shared" si="49"/>
        <v>10</v>
      </c>
      <c r="AH34" s="47">
        <f t="shared" si="49"/>
        <v>9</v>
      </c>
      <c r="AI34" s="47">
        <f>L18+M18</f>
        <v>4</v>
      </c>
      <c r="AK34" s="46" t="s">
        <v>46</v>
      </c>
      <c r="AL34" s="47">
        <f>H24</f>
        <v>525</v>
      </c>
      <c r="AM34" s="47">
        <f t="shared" ref="AM34:AO34" si="50">I24</f>
        <v>404</v>
      </c>
      <c r="AN34" s="47">
        <f t="shared" si="50"/>
        <v>299</v>
      </c>
      <c r="AO34" s="47">
        <f t="shared" si="50"/>
        <v>108</v>
      </c>
      <c r="AP34" s="47">
        <f>L24+M24</f>
        <v>204</v>
      </c>
    </row>
    <row r="35" spans="1:42" ht="18" customHeight="1">
      <c r="W35" s="46" t="s">
        <v>53</v>
      </c>
      <c r="X35" s="48">
        <f>H10</f>
        <v>205</v>
      </c>
      <c r="Y35" s="48">
        <f t="shared" ref="Y35:AA35" si="51">I10</f>
        <v>86</v>
      </c>
      <c r="Z35" s="48">
        <f t="shared" si="51"/>
        <v>53</v>
      </c>
      <c r="AA35" s="48">
        <f t="shared" si="51"/>
        <v>50</v>
      </c>
      <c r="AB35" s="48">
        <f>L10+M10</f>
        <v>35</v>
      </c>
      <c r="AD35" s="46" t="s">
        <v>53</v>
      </c>
      <c r="AE35" s="48">
        <f>H16</f>
        <v>53</v>
      </c>
      <c r="AF35" s="48">
        <f t="shared" ref="AF35:AH35" si="52">I16</f>
        <v>15</v>
      </c>
      <c r="AG35" s="48">
        <f t="shared" si="52"/>
        <v>11</v>
      </c>
      <c r="AH35" s="48">
        <f t="shared" si="52"/>
        <v>8</v>
      </c>
      <c r="AI35" s="48">
        <f>L16+M16</f>
        <v>1</v>
      </c>
      <c r="AK35" s="46" t="s">
        <v>53</v>
      </c>
      <c r="AL35" s="48">
        <f>H22</f>
        <v>541</v>
      </c>
      <c r="AM35" s="48">
        <f t="shared" ref="AM35:AO35" si="53">I22</f>
        <v>270</v>
      </c>
      <c r="AN35" s="48">
        <f t="shared" si="53"/>
        <v>302</v>
      </c>
      <c r="AO35" s="48">
        <f t="shared" si="53"/>
        <v>101</v>
      </c>
      <c r="AP35" s="48">
        <f>L22+M22</f>
        <v>142</v>
      </c>
    </row>
    <row r="37" spans="1:42" ht="10.5" customHeight="1"/>
    <row r="38" spans="1:42" ht="18" customHeight="1">
      <c r="A38" s="69" t="s">
        <v>52</v>
      </c>
    </row>
  </sheetData>
  <mergeCells count="114">
    <mergeCell ref="AD30:AD32"/>
    <mergeCell ref="AE30:AE32"/>
    <mergeCell ref="X30:X32"/>
    <mergeCell ref="Y30:Y32"/>
    <mergeCell ref="Z30:Z32"/>
    <mergeCell ref="AA30:AA32"/>
    <mergeCell ref="AB30:AB32"/>
    <mergeCell ref="AP30:AP32"/>
    <mergeCell ref="AF30:AF32"/>
    <mergeCell ref="AG30:AG32"/>
    <mergeCell ref="AH30:AH32"/>
    <mergeCell ref="AI30:AI32"/>
    <mergeCell ref="AK30:AK32"/>
    <mergeCell ref="AL30:AL32"/>
    <mergeCell ref="AM30:AM32"/>
    <mergeCell ref="AN30:AN32"/>
    <mergeCell ref="AO30:AO32"/>
    <mergeCell ref="N22:N23"/>
    <mergeCell ref="N24:N25"/>
    <mergeCell ref="N26:N27"/>
    <mergeCell ref="F12:F13"/>
    <mergeCell ref="F14:F15"/>
    <mergeCell ref="C5:E9"/>
    <mergeCell ref="L7:L8"/>
    <mergeCell ref="M7:M8"/>
    <mergeCell ref="W30:W32"/>
    <mergeCell ref="C22:E23"/>
    <mergeCell ref="C24:E25"/>
    <mergeCell ref="C26:E27"/>
    <mergeCell ref="F26:F27"/>
    <mergeCell ref="F24:F25"/>
    <mergeCell ref="F22:F23"/>
    <mergeCell ref="O5:O8"/>
    <mergeCell ref="W10:X15"/>
    <mergeCell ref="A10:B15"/>
    <mergeCell ref="A16:B21"/>
    <mergeCell ref="C10:E11"/>
    <mergeCell ref="C12:E13"/>
    <mergeCell ref="C14:E15"/>
    <mergeCell ref="C16:E17"/>
    <mergeCell ref="C18:E19"/>
    <mergeCell ref="C20:E21"/>
    <mergeCell ref="F20:F21"/>
    <mergeCell ref="A22:B27"/>
    <mergeCell ref="A5:B9"/>
    <mergeCell ref="N10:N11"/>
    <mergeCell ref="N12:N13"/>
    <mergeCell ref="N14:N15"/>
    <mergeCell ref="N16:N17"/>
    <mergeCell ref="N18:N19"/>
    <mergeCell ref="N20:N21"/>
    <mergeCell ref="T6:T8"/>
    <mergeCell ref="G5:G8"/>
    <mergeCell ref="F18:F19"/>
    <mergeCell ref="F16:F17"/>
    <mergeCell ref="H6:M6"/>
    <mergeCell ref="R6:R8"/>
    <mergeCell ref="S6:S8"/>
    <mergeCell ref="Q7:Q8"/>
    <mergeCell ref="P6:P8"/>
    <mergeCell ref="N5:N8"/>
    <mergeCell ref="F5:F8"/>
    <mergeCell ref="F10:F11"/>
    <mergeCell ref="H7:H8"/>
    <mergeCell ref="I7:I8"/>
    <mergeCell ref="J7:J8"/>
    <mergeCell ref="K7:K8"/>
    <mergeCell ref="AL6:AL8"/>
    <mergeCell ref="AN6:AN8"/>
    <mergeCell ref="AO6:AO8"/>
    <mergeCell ref="AP6:AP8"/>
    <mergeCell ref="AD7:AD8"/>
    <mergeCell ref="AE7:AE8"/>
    <mergeCell ref="AF7:AF8"/>
    <mergeCell ref="AG7:AG8"/>
    <mergeCell ref="AH7:AH8"/>
    <mergeCell ref="AI7:AI8"/>
    <mergeCell ref="AM7:AM8"/>
    <mergeCell ref="Y10:AA11"/>
    <mergeCell ref="AB10:AB11"/>
    <mergeCell ref="AJ10:AJ11"/>
    <mergeCell ref="Y12:AA13"/>
    <mergeCell ref="AB12:AB13"/>
    <mergeCell ref="AJ5:AJ8"/>
    <mergeCell ref="AK5:AK8"/>
    <mergeCell ref="AD6:AI6"/>
    <mergeCell ref="W5:X9"/>
    <mergeCell ref="Y5:AA9"/>
    <mergeCell ref="AB5:AB8"/>
    <mergeCell ref="AC5:AC8"/>
    <mergeCell ref="AJ24:AJ25"/>
    <mergeCell ref="Y26:AA27"/>
    <mergeCell ref="AB26:AB27"/>
    <mergeCell ref="AJ26:AJ27"/>
    <mergeCell ref="AJ12:AJ13"/>
    <mergeCell ref="Y14:AA15"/>
    <mergeCell ref="AB14:AB15"/>
    <mergeCell ref="AJ14:AJ15"/>
    <mergeCell ref="W16:X21"/>
    <mergeCell ref="Y16:AA17"/>
    <mergeCell ref="AB16:AB17"/>
    <mergeCell ref="AJ16:AJ17"/>
    <mergeCell ref="Y18:AA19"/>
    <mergeCell ref="AB18:AB19"/>
    <mergeCell ref="AJ18:AJ19"/>
    <mergeCell ref="Y20:AA21"/>
    <mergeCell ref="AB20:AB21"/>
    <mergeCell ref="AJ20:AJ21"/>
    <mergeCell ref="W22:X27"/>
    <mergeCell ref="Y22:AA23"/>
    <mergeCell ref="AB22:AB23"/>
    <mergeCell ref="AJ22:AJ23"/>
    <mergeCell ref="Y24:AA25"/>
    <mergeCell ref="AB24:AB25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8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資料1-1-64</vt:lpstr>
      <vt:lpstr>'資料1-1-64'!Print_Area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2024-01-05T08:14:28Z</dcterms:modified>
</cp:coreProperties>
</file>