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arl-nas\03_第一企画\総務省消防庁消防白書令和5年（202310xx）\2_作成ﾃﾞｰﾀ（前処理）\20231101_R5_画像\1213資料編\"/>
    </mc:Choice>
  </mc:AlternateContent>
  <bookViews>
    <workbookView xWindow="32775" yWindow="45" windowWidth="8745" windowHeight="7425"/>
  </bookViews>
  <sheets>
    <sheet name="付属資料2-1-10" sheetId="2" r:id="rId1"/>
  </sheets>
  <definedNames>
    <definedName name="_xlnm.Print_Area" localSheetId="0">'付属資料2-1-10'!$A$1:$BC$37</definedName>
  </definedNames>
  <calcPr calcId="191029"/>
</workbook>
</file>

<file path=xl/calcChain.xml><?xml version="1.0" encoding="utf-8"?>
<calcChain xmlns="http://schemas.openxmlformats.org/spreadsheetml/2006/main">
  <c r="BA6" i="2" l="1"/>
  <c r="AW6" i="2"/>
  <c r="AY6" i="2"/>
  <c r="BA7" i="2"/>
  <c r="AZ7" i="2"/>
  <c r="AZ8" i="2"/>
  <c r="BA8" i="2"/>
  <c r="AZ9" i="2"/>
  <c r="BA9" i="2"/>
  <c r="AZ10" i="2"/>
  <c r="BA10" i="2"/>
  <c r="AZ11" i="2"/>
  <c r="BA11" i="2"/>
  <c r="AZ12" i="2"/>
  <c r="BA12" i="2"/>
  <c r="AZ13" i="2"/>
  <c r="BA13" i="2"/>
  <c r="AZ14" i="2"/>
  <c r="BA14" i="2"/>
  <c r="AZ15" i="2"/>
  <c r="BA15" i="2"/>
  <c r="AZ16" i="2"/>
  <c r="BA16" i="2"/>
  <c r="AZ17" i="2"/>
  <c r="BA17" i="2"/>
  <c r="AZ18" i="2"/>
  <c r="BA18" i="2"/>
  <c r="AZ19" i="2"/>
  <c r="BA19" i="2"/>
  <c r="AZ20" i="2"/>
  <c r="BA20" i="2"/>
  <c r="AZ21" i="2"/>
  <c r="BA21" i="2"/>
  <c r="AZ22" i="2"/>
  <c r="BA22" i="2"/>
  <c r="AZ23" i="2"/>
  <c r="BA23" i="2"/>
  <c r="AZ24" i="2"/>
  <c r="BA24" i="2"/>
  <c r="AZ25" i="2"/>
  <c r="BA25" i="2"/>
  <c r="AZ26" i="2"/>
  <c r="BA26" i="2"/>
  <c r="AZ27" i="2"/>
  <c r="BA27" i="2"/>
  <c r="AZ28" i="2"/>
  <c r="BA28" i="2"/>
  <c r="AZ29" i="2"/>
  <c r="BA29" i="2"/>
  <c r="AZ30" i="2"/>
  <c r="BA30" i="2"/>
  <c r="AZ31" i="2"/>
  <c r="BA31" i="2"/>
  <c r="AZ32" i="2"/>
  <c r="BA32" i="2"/>
  <c r="AZ33" i="2"/>
  <c r="BA33" i="2"/>
  <c r="AZ34" i="2"/>
  <c r="BA34" i="2"/>
  <c r="AZ6" i="2"/>
  <c r="AG34" i="2"/>
  <c r="AF34" i="2"/>
  <c r="BC34" i="2"/>
  <c r="BB34" i="2"/>
  <c r="AK6" i="2"/>
  <c r="AM6" i="2"/>
  <c r="AJ6" i="2"/>
  <c r="AL6" i="2"/>
  <c r="U7" i="2"/>
  <c r="T7" i="2"/>
  <c r="U6" i="2"/>
  <c r="T6" i="2"/>
  <c r="R34" i="2"/>
  <c r="S34" i="2"/>
  <c r="AD34" i="2"/>
  <c r="AE34" i="2"/>
  <c r="AC34" i="2"/>
  <c r="AB34" i="2"/>
  <c r="Y34" i="2"/>
  <c r="X34" i="2"/>
  <c r="W6" i="2"/>
  <c r="W34" i="2"/>
  <c r="V6" i="2"/>
  <c r="V34" i="2"/>
  <c r="Z34" i="2"/>
  <c r="AA34" i="2"/>
  <c r="AJ9" i="2"/>
  <c r="AL9" i="2"/>
  <c r="AN9" i="2"/>
  <c r="AP9" i="2"/>
  <c r="AR9" i="2"/>
  <c r="AT9" i="2"/>
  <c r="AV9" i="2"/>
  <c r="AX9" i="2"/>
  <c r="AK9" i="2"/>
  <c r="AM9" i="2"/>
  <c r="AO9" i="2"/>
  <c r="AQ9" i="2"/>
  <c r="AS9" i="2"/>
  <c r="AU9" i="2"/>
  <c r="AW9" i="2"/>
  <c r="AY9" i="2"/>
  <c r="P34" i="2"/>
  <c r="N34" i="2"/>
  <c r="AK11" i="2"/>
  <c r="AM11" i="2"/>
  <c r="AO11" i="2"/>
  <c r="AQ11" i="2"/>
  <c r="AS11" i="2"/>
  <c r="AU11" i="2"/>
  <c r="AW11" i="2"/>
  <c r="AY11" i="2"/>
  <c r="AJ13" i="2"/>
  <c r="AL13" i="2"/>
  <c r="AN13" i="2"/>
  <c r="AP13" i="2"/>
  <c r="AR13" i="2"/>
  <c r="AT13" i="2"/>
  <c r="AV13" i="2"/>
  <c r="AX13" i="2"/>
  <c r="Q34" i="2"/>
  <c r="AJ33" i="2"/>
  <c r="AL33" i="2"/>
  <c r="AN33" i="2"/>
  <c r="AP33" i="2"/>
  <c r="AR33" i="2"/>
  <c r="AT33" i="2"/>
  <c r="AV33" i="2"/>
  <c r="AX33" i="2"/>
  <c r="AJ16" i="2"/>
  <c r="AL16" i="2"/>
  <c r="AN16" i="2"/>
  <c r="AP16" i="2"/>
  <c r="AR16" i="2"/>
  <c r="AT16" i="2"/>
  <c r="AV16" i="2"/>
  <c r="AX16" i="2"/>
  <c r="AK16" i="2"/>
  <c r="AM16" i="2"/>
  <c r="AO16" i="2"/>
  <c r="AQ16" i="2"/>
  <c r="AS16" i="2"/>
  <c r="AU16" i="2"/>
  <c r="AW16" i="2"/>
  <c r="AY16" i="2"/>
  <c r="AJ17" i="2"/>
  <c r="AL17" i="2"/>
  <c r="AN17" i="2"/>
  <c r="AP17" i="2"/>
  <c r="AR17" i="2"/>
  <c r="AT17" i="2"/>
  <c r="AV17" i="2"/>
  <c r="AX17" i="2"/>
  <c r="AK17" i="2"/>
  <c r="AM17" i="2"/>
  <c r="AO17" i="2"/>
  <c r="AQ17" i="2"/>
  <c r="AS17" i="2"/>
  <c r="AU17" i="2"/>
  <c r="AW17" i="2"/>
  <c r="AY17" i="2"/>
  <c r="AJ18" i="2"/>
  <c r="AL18" i="2"/>
  <c r="AN18" i="2"/>
  <c r="AP18" i="2"/>
  <c r="AR18" i="2"/>
  <c r="AT18" i="2"/>
  <c r="AV18" i="2"/>
  <c r="AX18" i="2"/>
  <c r="AK18" i="2"/>
  <c r="AM18" i="2"/>
  <c r="AO18" i="2"/>
  <c r="AQ18" i="2"/>
  <c r="AS18" i="2"/>
  <c r="AU18" i="2"/>
  <c r="AW18" i="2"/>
  <c r="AY18" i="2"/>
  <c r="AJ19" i="2"/>
  <c r="AL19" i="2"/>
  <c r="AN19" i="2"/>
  <c r="AP19" i="2"/>
  <c r="AR19" i="2"/>
  <c r="AT19" i="2"/>
  <c r="AV19" i="2"/>
  <c r="AX19" i="2"/>
  <c r="AK19" i="2"/>
  <c r="AM19" i="2"/>
  <c r="AO19" i="2"/>
  <c r="AQ19" i="2"/>
  <c r="AS19" i="2"/>
  <c r="AU19" i="2"/>
  <c r="AW19" i="2"/>
  <c r="AY19" i="2"/>
  <c r="AJ20" i="2"/>
  <c r="AL20" i="2"/>
  <c r="AN20" i="2"/>
  <c r="AP20" i="2"/>
  <c r="AR20" i="2"/>
  <c r="AT20" i="2"/>
  <c r="AV20" i="2"/>
  <c r="AX20" i="2"/>
  <c r="AK20" i="2"/>
  <c r="AM20" i="2"/>
  <c r="AO20" i="2"/>
  <c r="AQ20" i="2"/>
  <c r="AS20" i="2"/>
  <c r="AU20" i="2"/>
  <c r="AW20" i="2"/>
  <c r="AY20" i="2"/>
  <c r="AJ21" i="2"/>
  <c r="AL21" i="2"/>
  <c r="AN21" i="2"/>
  <c r="AP21" i="2"/>
  <c r="AR21" i="2"/>
  <c r="AT21" i="2"/>
  <c r="AV21" i="2"/>
  <c r="AX21" i="2"/>
  <c r="AK21" i="2"/>
  <c r="AM21" i="2"/>
  <c r="AO21" i="2"/>
  <c r="AQ21" i="2"/>
  <c r="AS21" i="2"/>
  <c r="AU21" i="2"/>
  <c r="AW21" i="2"/>
  <c r="AY21" i="2"/>
  <c r="AJ22" i="2"/>
  <c r="AL22" i="2"/>
  <c r="AN22" i="2"/>
  <c r="AP22" i="2"/>
  <c r="AR22" i="2"/>
  <c r="AT22" i="2"/>
  <c r="AV22" i="2"/>
  <c r="AX22" i="2"/>
  <c r="AK22" i="2"/>
  <c r="AM22" i="2"/>
  <c r="AO22" i="2"/>
  <c r="AQ22" i="2"/>
  <c r="AS22" i="2"/>
  <c r="AU22" i="2"/>
  <c r="AW22" i="2"/>
  <c r="AY22" i="2"/>
  <c r="AJ23" i="2"/>
  <c r="AL23" i="2"/>
  <c r="AN23" i="2"/>
  <c r="AP23" i="2"/>
  <c r="AR23" i="2"/>
  <c r="AT23" i="2"/>
  <c r="AV23" i="2"/>
  <c r="AX23" i="2"/>
  <c r="AK23" i="2"/>
  <c r="AM23" i="2"/>
  <c r="AO23" i="2"/>
  <c r="AQ23" i="2"/>
  <c r="AS23" i="2"/>
  <c r="AU23" i="2"/>
  <c r="AW23" i="2"/>
  <c r="AY23" i="2"/>
  <c r="AJ24" i="2"/>
  <c r="AL24" i="2"/>
  <c r="AN24" i="2"/>
  <c r="AP24" i="2"/>
  <c r="AR24" i="2"/>
  <c r="AT24" i="2"/>
  <c r="AV24" i="2"/>
  <c r="AX24" i="2"/>
  <c r="AK24" i="2"/>
  <c r="AM24" i="2"/>
  <c r="AO24" i="2"/>
  <c r="AQ24" i="2"/>
  <c r="AS24" i="2"/>
  <c r="AU24" i="2"/>
  <c r="AW24" i="2"/>
  <c r="AY24" i="2"/>
  <c r="AJ25" i="2"/>
  <c r="AL25" i="2"/>
  <c r="AN25" i="2"/>
  <c r="AP25" i="2"/>
  <c r="AR25" i="2"/>
  <c r="AT25" i="2"/>
  <c r="AV25" i="2"/>
  <c r="AX25" i="2"/>
  <c r="AK25" i="2"/>
  <c r="AM25" i="2"/>
  <c r="AO25" i="2"/>
  <c r="AQ25" i="2"/>
  <c r="AS25" i="2"/>
  <c r="AU25" i="2"/>
  <c r="AW25" i="2"/>
  <c r="AY25" i="2"/>
  <c r="AJ26" i="2"/>
  <c r="AL26" i="2"/>
  <c r="AN26" i="2"/>
  <c r="AP26" i="2"/>
  <c r="AR26" i="2"/>
  <c r="AT26" i="2"/>
  <c r="AV26" i="2"/>
  <c r="AX26" i="2"/>
  <c r="AK26" i="2"/>
  <c r="AM26" i="2"/>
  <c r="AO26" i="2"/>
  <c r="AQ26" i="2"/>
  <c r="AS26" i="2"/>
  <c r="AU26" i="2"/>
  <c r="AW26" i="2"/>
  <c r="AY26" i="2"/>
  <c r="AJ27" i="2"/>
  <c r="AL27" i="2"/>
  <c r="AN27" i="2"/>
  <c r="AP27" i="2"/>
  <c r="AR27" i="2"/>
  <c r="AT27" i="2"/>
  <c r="AV27" i="2"/>
  <c r="AX27" i="2"/>
  <c r="AK27" i="2"/>
  <c r="AM27" i="2"/>
  <c r="AO27" i="2"/>
  <c r="AQ27" i="2"/>
  <c r="AS27" i="2"/>
  <c r="AU27" i="2"/>
  <c r="AW27" i="2"/>
  <c r="AY27" i="2"/>
  <c r="AJ28" i="2"/>
  <c r="AL28" i="2"/>
  <c r="AN28" i="2"/>
  <c r="AP28" i="2"/>
  <c r="AR28" i="2"/>
  <c r="AT28" i="2"/>
  <c r="AV28" i="2"/>
  <c r="AX28" i="2"/>
  <c r="AK28" i="2"/>
  <c r="AM28" i="2"/>
  <c r="AO28" i="2"/>
  <c r="AQ28" i="2"/>
  <c r="AS28" i="2"/>
  <c r="AU28" i="2"/>
  <c r="AW28" i="2"/>
  <c r="AY28" i="2"/>
  <c r="AJ29" i="2"/>
  <c r="AL29" i="2"/>
  <c r="AN29" i="2"/>
  <c r="AP29" i="2"/>
  <c r="AR29" i="2"/>
  <c r="AT29" i="2"/>
  <c r="AV29" i="2"/>
  <c r="AX29" i="2"/>
  <c r="AK29" i="2"/>
  <c r="AM29" i="2"/>
  <c r="AO29" i="2"/>
  <c r="AQ29" i="2"/>
  <c r="AS29" i="2"/>
  <c r="AU29" i="2"/>
  <c r="AW29" i="2"/>
  <c r="AY29" i="2"/>
  <c r="AJ30" i="2"/>
  <c r="AL30" i="2"/>
  <c r="AN30" i="2"/>
  <c r="AP30" i="2"/>
  <c r="AR30" i="2"/>
  <c r="AT30" i="2"/>
  <c r="AV30" i="2"/>
  <c r="AX30" i="2"/>
  <c r="AK30" i="2"/>
  <c r="AM30" i="2"/>
  <c r="AO30" i="2"/>
  <c r="AQ30" i="2"/>
  <c r="AS30" i="2"/>
  <c r="AU30" i="2"/>
  <c r="AW30" i="2"/>
  <c r="AY30" i="2"/>
  <c r="AJ31" i="2"/>
  <c r="AL31" i="2"/>
  <c r="AN31" i="2"/>
  <c r="AP31" i="2"/>
  <c r="AR31" i="2"/>
  <c r="AT31" i="2"/>
  <c r="AV31" i="2"/>
  <c r="AX31" i="2"/>
  <c r="AK31" i="2"/>
  <c r="AM31" i="2"/>
  <c r="AO31" i="2"/>
  <c r="AQ31" i="2"/>
  <c r="AS31" i="2"/>
  <c r="AU31" i="2"/>
  <c r="AW31" i="2"/>
  <c r="AY31" i="2"/>
  <c r="AJ32" i="2"/>
  <c r="AL32" i="2"/>
  <c r="AN32" i="2"/>
  <c r="AP32" i="2"/>
  <c r="AR32" i="2"/>
  <c r="AT32" i="2"/>
  <c r="AV32" i="2"/>
  <c r="AX32" i="2"/>
  <c r="AK32" i="2"/>
  <c r="AM32" i="2"/>
  <c r="AO32" i="2"/>
  <c r="AQ32" i="2"/>
  <c r="AS32" i="2"/>
  <c r="AU32" i="2"/>
  <c r="AW32" i="2"/>
  <c r="AY32" i="2"/>
  <c r="AK33" i="2"/>
  <c r="AM33" i="2"/>
  <c r="AO33" i="2"/>
  <c r="AQ33" i="2"/>
  <c r="AS33" i="2"/>
  <c r="AU33" i="2"/>
  <c r="AW33" i="2"/>
  <c r="AY33" i="2"/>
  <c r="AK14" i="2"/>
  <c r="AM14" i="2"/>
  <c r="AO14" i="2"/>
  <c r="AQ14" i="2"/>
  <c r="AS14" i="2"/>
  <c r="AU14" i="2"/>
  <c r="AW14" i="2"/>
  <c r="AY14" i="2"/>
  <c r="AJ14" i="2"/>
  <c r="AL14" i="2"/>
  <c r="AN14" i="2"/>
  <c r="AP14" i="2"/>
  <c r="AR14" i="2"/>
  <c r="AT14" i="2"/>
  <c r="AV14" i="2"/>
  <c r="AX14" i="2"/>
  <c r="AJ7" i="2"/>
  <c r="AL7" i="2"/>
  <c r="AK7" i="2"/>
  <c r="AM7" i="2"/>
  <c r="AJ8" i="2"/>
  <c r="AL8" i="2"/>
  <c r="AN8" i="2"/>
  <c r="AP8" i="2"/>
  <c r="AR8" i="2"/>
  <c r="AT8" i="2"/>
  <c r="AV8" i="2"/>
  <c r="AX8" i="2"/>
  <c r="AK8" i="2"/>
  <c r="AM8" i="2"/>
  <c r="AO8" i="2"/>
  <c r="AQ8" i="2"/>
  <c r="AS8" i="2"/>
  <c r="AU8" i="2"/>
  <c r="AW8" i="2"/>
  <c r="AY8" i="2"/>
  <c r="AJ15" i="2"/>
  <c r="AL15" i="2"/>
  <c r="AN15" i="2"/>
  <c r="AP15" i="2"/>
  <c r="AR15" i="2"/>
  <c r="AT15" i="2"/>
  <c r="AV15" i="2"/>
  <c r="AX15" i="2"/>
  <c r="AK15" i="2"/>
  <c r="AM15" i="2"/>
  <c r="AO15" i="2"/>
  <c r="AQ15" i="2"/>
  <c r="AS15" i="2"/>
  <c r="AU15" i="2"/>
  <c r="AW15" i="2"/>
  <c r="AY15" i="2"/>
  <c r="AJ10" i="2"/>
  <c r="AL10" i="2"/>
  <c r="AN10" i="2"/>
  <c r="AP10" i="2"/>
  <c r="AR10" i="2"/>
  <c r="AT10" i="2"/>
  <c r="AV10" i="2"/>
  <c r="AX10" i="2"/>
  <c r="AK10" i="2"/>
  <c r="AM10" i="2"/>
  <c r="AO10" i="2"/>
  <c r="AQ10" i="2"/>
  <c r="AS10" i="2"/>
  <c r="AU10" i="2"/>
  <c r="AW10" i="2"/>
  <c r="AY10" i="2"/>
  <c r="AJ11" i="2"/>
  <c r="AL11" i="2"/>
  <c r="AN11" i="2"/>
  <c r="AP11" i="2"/>
  <c r="AR11" i="2"/>
  <c r="AT11" i="2"/>
  <c r="AV11" i="2"/>
  <c r="AX11" i="2"/>
  <c r="AJ12" i="2"/>
  <c r="AL12" i="2"/>
  <c r="AN12" i="2"/>
  <c r="AP12" i="2"/>
  <c r="AR12" i="2"/>
  <c r="AT12" i="2"/>
  <c r="AV12" i="2"/>
  <c r="AX12" i="2"/>
  <c r="AK12" i="2"/>
  <c r="AM12" i="2"/>
  <c r="AO12" i="2"/>
  <c r="AQ12" i="2"/>
  <c r="AS12" i="2"/>
  <c r="AU12" i="2"/>
  <c r="AW12" i="2"/>
  <c r="AY12" i="2"/>
  <c r="AK13" i="2"/>
  <c r="AM13" i="2"/>
  <c r="AO13" i="2"/>
  <c r="AQ13" i="2"/>
  <c r="AS13" i="2"/>
  <c r="AU13" i="2"/>
  <c r="AW13" i="2"/>
  <c r="AY13" i="2"/>
  <c r="M6" i="2"/>
  <c r="M34" i="2"/>
  <c r="L6" i="2"/>
  <c r="L34" i="2"/>
  <c r="K34" i="2"/>
  <c r="I34" i="2"/>
  <c r="O34" i="2"/>
  <c r="AN6" i="2"/>
  <c r="AP6" i="2"/>
  <c r="AR6" i="2"/>
  <c r="AT6" i="2"/>
  <c r="AV6" i="2"/>
  <c r="AX6" i="2"/>
  <c r="U34" i="2"/>
  <c r="T34" i="2"/>
  <c r="AO6" i="2"/>
  <c r="AQ6" i="2"/>
  <c r="AS6" i="2"/>
  <c r="AU6" i="2"/>
  <c r="AO7" i="2"/>
  <c r="AQ7" i="2"/>
  <c r="AS7" i="2"/>
  <c r="AU7" i="2"/>
  <c r="AW7" i="2"/>
  <c r="AY7" i="2"/>
  <c r="AN7" i="2"/>
  <c r="AP7" i="2"/>
  <c r="AR7" i="2"/>
  <c r="AT7" i="2"/>
  <c r="AV7" i="2"/>
  <c r="AX7" i="2"/>
  <c r="AK34" i="2"/>
  <c r="AM34" i="2"/>
  <c r="AJ34" i="2"/>
  <c r="AL34" i="2"/>
  <c r="AN34" i="2"/>
  <c r="AP34" i="2"/>
  <c r="AR34" i="2"/>
  <c r="AT34" i="2"/>
  <c r="AV34" i="2"/>
  <c r="AX34" i="2"/>
  <c r="AO34" i="2"/>
  <c r="AQ34" i="2"/>
  <c r="AS34" i="2"/>
  <c r="AU34" i="2"/>
  <c r="AW34" i="2"/>
  <c r="AY34" i="2"/>
</calcChain>
</file>

<file path=xl/comments1.xml><?xml version="1.0" encoding="utf-8"?>
<comments xmlns="http://schemas.openxmlformats.org/spreadsheetml/2006/main">
  <authors>
    <author>岩田　真奈(009286)</author>
    <author>蜂谷　清正(907463)</author>
  </authors>
  <commentList>
    <comment ref="H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数量・金額ともに
島根県の過年度支出を足しました。
平成21年度決算にも載っていないため、このままだと統計から漏れてしまうためです。
８基　24,775千円</t>
        </r>
      </text>
    </comment>
    <comment ref="J6" authorId="1" shapeId="0">
      <text>
        <r>
          <rPr>
            <b/>
            <sz val="8"/>
            <color indexed="81"/>
            <rFont val="ＭＳ Ｐゴシック"/>
            <family val="3"/>
            <charset val="128"/>
          </rPr>
          <t>高知県の廃止1件分含む。</t>
        </r>
      </text>
    </comment>
  </commentList>
</comments>
</file>

<file path=xl/sharedStrings.xml><?xml version="1.0" encoding="utf-8"?>
<sst xmlns="http://schemas.openxmlformats.org/spreadsheetml/2006/main" count="780" uniqueCount="70">
  <si>
    <t>平成19年度</t>
  </si>
  <si>
    <t>平成20年度</t>
  </si>
  <si>
    <t>数量</t>
  </si>
  <si>
    <t>補助金額</t>
  </si>
  <si>
    <t>耐震性貯水槽</t>
  </si>
  <si>
    <t>備蓄倉庫</t>
  </si>
  <si>
    <t>防火水槽</t>
  </si>
  <si>
    <t>林野火災用活動拠点広場</t>
  </si>
  <si>
    <t>活動火山対策避難施設</t>
  </si>
  <si>
    <t>画像伝送システム</t>
  </si>
  <si>
    <t>広域訓練拠点施設整備事業</t>
  </si>
  <si>
    <t>訓練塔</t>
  </si>
  <si>
    <t>－</t>
  </si>
  <si>
    <t>空中消火等補給基地</t>
  </si>
  <si>
    <t>救急用ヘリコプター離着陸場</t>
  </si>
  <si>
    <t>体力錬成施設</t>
  </si>
  <si>
    <t>ヘリコプター離着陸用広場</t>
  </si>
  <si>
    <t>消防団拠点施設等整備事業</t>
  </si>
  <si>
    <t>広域消防・無線中継施設</t>
  </si>
  <si>
    <t>コミュニティ防災拠点施設整備事業</t>
  </si>
  <si>
    <t>震度情報ネットワークシステム</t>
  </si>
  <si>
    <t>自然水利等活用施設整備モデル事業</t>
  </si>
  <si>
    <t>消防広域化推進事業</t>
  </si>
  <si>
    <t>広域応援対応型消防艇</t>
  </si>
  <si>
    <t>消防艇</t>
  </si>
  <si>
    <t>消防用ヘリコプター附帯施設</t>
  </si>
  <si>
    <t>消防用高所監視施設</t>
  </si>
  <si>
    <t>消防車両動態管理・情報システム</t>
  </si>
  <si>
    <t>その他</t>
  </si>
  <si>
    <t>／</t>
  </si>
  <si>
    <t>平成21年度</t>
    <phoneticPr fontId="3"/>
  </si>
  <si>
    <t>-</t>
  </si>
  <si>
    <t xml:space="preserve">/ </t>
  </si>
  <si>
    <t>救急安心センター等整備事業</t>
  </si>
  <si>
    <t>平成22年度</t>
    <phoneticPr fontId="3"/>
  </si>
  <si>
    <t>（単位：千円）</t>
    <rPh sb="1" eb="3">
      <t>タンイ</t>
    </rPh>
    <rPh sb="4" eb="6">
      <t>センエン</t>
    </rPh>
    <phoneticPr fontId="3"/>
  </si>
  <si>
    <t>平成23年度</t>
  </si>
  <si>
    <t>平成24年度</t>
    <phoneticPr fontId="3"/>
  </si>
  <si>
    <t>平成25年度</t>
    <phoneticPr fontId="3"/>
  </si>
  <si>
    <t>交付額</t>
    <rPh sb="0" eb="2">
      <t>コウフ</t>
    </rPh>
    <phoneticPr fontId="3"/>
  </si>
  <si>
    <t>昭和28年度～平成25年度</t>
    <phoneticPr fontId="3"/>
  </si>
  <si>
    <t>平成26年度</t>
  </si>
  <si>
    <t>（備考） １　当該年度には、前年度繰越分を含む。</t>
    <rPh sb="1" eb="3">
      <t>ビコウ</t>
    </rPh>
    <rPh sb="7" eb="9">
      <t>トウガイ</t>
    </rPh>
    <rPh sb="9" eb="11">
      <t>ネンド</t>
    </rPh>
    <rPh sb="14" eb="17">
      <t>ゼンネンド</t>
    </rPh>
    <rPh sb="17" eb="19">
      <t>クリコシ</t>
    </rPh>
    <rPh sb="19" eb="20">
      <t>ブン</t>
    </rPh>
    <rPh sb="21" eb="22">
      <t>フク</t>
    </rPh>
    <phoneticPr fontId="3"/>
  </si>
  <si>
    <t>昭和28年度～平成26年度</t>
    <phoneticPr fontId="3"/>
  </si>
  <si>
    <t>-</t>
    <phoneticPr fontId="3"/>
  </si>
  <si>
    <t>-</t>
    <phoneticPr fontId="3"/>
  </si>
  <si>
    <t>救助活動等拠点施設等</t>
    <rPh sb="0" eb="2">
      <t>キュウジョ</t>
    </rPh>
    <rPh sb="2" eb="4">
      <t>カツドウ</t>
    </rPh>
    <rPh sb="4" eb="5">
      <t>トウ</t>
    </rPh>
    <rPh sb="5" eb="7">
      <t>キョテン</t>
    </rPh>
    <rPh sb="7" eb="9">
      <t>シセツ</t>
    </rPh>
    <rPh sb="9" eb="10">
      <t>トウ</t>
    </rPh>
    <phoneticPr fontId="3"/>
  </si>
  <si>
    <t>自然水利利用施設</t>
    <phoneticPr fontId="3"/>
  </si>
  <si>
    <t>合計</t>
    <phoneticPr fontId="3"/>
  </si>
  <si>
    <t>　　　　　３　補助金交付調書の集計結果により作成</t>
    <rPh sb="7" eb="10">
      <t>ホジョキン</t>
    </rPh>
    <rPh sb="10" eb="12">
      <t>コウフ</t>
    </rPh>
    <rPh sb="12" eb="14">
      <t>チョウショ</t>
    </rPh>
    <rPh sb="15" eb="17">
      <t>シュウケイ</t>
    </rPh>
    <rPh sb="17" eb="19">
      <t>ケッカ</t>
    </rPh>
    <rPh sb="22" eb="24">
      <t>サクセイ</t>
    </rPh>
    <phoneticPr fontId="3"/>
  </si>
  <si>
    <t>高機能消防指令センター総合整備事業</t>
    <rPh sb="0" eb="3">
      <t>コウキノウ</t>
    </rPh>
    <rPh sb="3" eb="5">
      <t>ショウボウ</t>
    </rPh>
    <rPh sb="5" eb="7">
      <t>シレイ</t>
    </rPh>
    <rPh sb="11" eb="13">
      <t>ソウゴウ</t>
    </rPh>
    <rPh sb="13" eb="15">
      <t>セイビ</t>
    </rPh>
    <rPh sb="15" eb="17">
      <t>ジギョウ</t>
    </rPh>
    <phoneticPr fontId="3"/>
  </si>
  <si>
    <t>昭和28年度～平成27年度</t>
    <phoneticPr fontId="3"/>
  </si>
  <si>
    <t>昭和28年度～平成28年度</t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</si>
  <si>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</si>
  <si>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</si>
  <si>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昭和28年度～平成30年度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</si>
  <si>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</si>
  <si>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昭和28年度～令和元年度</t>
    <rPh sb="7" eb="9">
      <t>レイワ</t>
    </rPh>
    <rPh sb="9" eb="10">
      <t>ガン</t>
    </rPh>
    <phoneticPr fontId="3"/>
  </si>
  <si>
    <t>令和２年度</t>
    <rPh sb="0" eb="2">
      <t>レイワ</t>
    </rPh>
    <rPh sb="3" eb="5">
      <t>ネンド</t>
    </rPh>
    <rPh sb="4" eb="5">
      <t>ド</t>
    </rPh>
    <phoneticPr fontId="3"/>
  </si>
  <si>
    <t>昭和28年度～令和２年度</t>
    <rPh sb="7" eb="9">
      <t>レイワ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</si>
  <si>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</si>
  <si>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昭和28年度～令和３年度</t>
    <rPh sb="7" eb="9">
      <t>レイワ</t>
    </rPh>
    <phoneticPr fontId="3"/>
  </si>
  <si>
    <t>平成27年度</t>
  </si>
  <si>
    <t>平成28年度</t>
  </si>
  <si>
    <t>昭和28年度～平成29年度</t>
  </si>
  <si>
    <t>※R4は交付決定ベース</t>
    <rPh sb="4" eb="8">
      <t>コウフケッテイ</t>
    </rPh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</si>
  <si>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</si>
  <si>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t>資料2-1-12　国庫補助金による年度別消防防災施設整備状況</t>
    <rPh sb="17" eb="20">
      <t>ネンドベツ</t>
    </rPh>
    <phoneticPr fontId="3"/>
  </si>
  <si>
    <t>昭和28年度～令和４年度</t>
    <rPh sb="7" eb="9">
      <t>レイワ</t>
    </rPh>
    <phoneticPr fontId="3"/>
  </si>
  <si>
    <t>　　　　　２　令和４年度については、翌年度繰越分を含まない。</t>
    <rPh sb="7" eb="9">
      <t>レイワ</t>
    </rPh>
    <rPh sb="10" eb="12">
      <t>ネンド</t>
    </rPh>
    <rPh sb="11" eb="12">
      <t>ド</t>
    </rPh>
    <rPh sb="12" eb="14">
      <t>ヘイネンド</t>
    </rPh>
    <rPh sb="18" eb="21">
      <t>ヨクネンド</t>
    </rPh>
    <rPh sb="21" eb="23">
      <t>クリコシ</t>
    </rPh>
    <rPh sb="23" eb="24">
      <t>ブン</t>
    </rPh>
    <rPh sb="25" eb="26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</si>
</sst>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8"/>
      <color indexed="8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NumberFormat="1" applyFont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 wrapText="1"/>
    </xf>
    <xf numFmtId="176" fontId="4" fillId="0" borderId="0" xfId="0" applyNumberFormat="1" applyFont="1" applyAlignment="1">
      <alignment horizontal="left" vertical="center"/>
    </xf>
    <xf numFmtId="176" fontId="4" fillId="0" borderId="2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38" fontId="4" fillId="0" borderId="1" xfId="1" applyFont="1" applyFill="1" applyBorder="1" applyAlignment="1">
      <alignment horizontal="right" vertical="center" wrapText="1"/>
    </xf>
    <xf numFmtId="176" fontId="4" fillId="0" borderId="0" xfId="0" applyNumberFormat="1" applyFont="1" applyFill="1" applyAlignment="1">
      <alignment horizontal="righ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38" fontId="4" fillId="2" borderId="1" xfId="1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Border="1" applyAlignment="1"/>
    <xf numFmtId="177" fontId="0" fillId="0" borderId="1" xfId="0" applyNumberFormat="1" applyFont="1" applyBorder="1" applyAlignment="1">
      <alignment horizontal="right" vertical="center"/>
    </xf>
    <xf numFmtId="176" fontId="4" fillId="3" borderId="3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right" vertical="center" wrapText="1"/>
    </xf>
    <xf numFmtId="176" fontId="4" fillId="0" borderId="3" xfId="0" applyNumberFormat="1" applyFont="1" applyFill="1" applyBorder="1" applyAlignment="1">
      <alignment horizontal="right" vertical="center" wrapText="1"/>
    </xf>
    <xf numFmtId="177" fontId="4" fillId="0" borderId="3" xfId="0" applyNumberFormat="1" applyFont="1" applyFill="1" applyBorder="1" applyAlignment="1">
      <alignment horizontal="right" vertical="center" wrapText="1"/>
    </xf>
    <xf numFmtId="176" fontId="4" fillId="2" borderId="4" xfId="0" applyNumberFormat="1" applyFont="1" applyFill="1" applyBorder="1" applyAlignment="1">
      <alignment horizontal="right" vertical="center" wrapText="1"/>
    </xf>
    <xf numFmtId="177" fontId="4" fillId="0" borderId="3" xfId="0" applyNumberFormat="1" applyFont="1" applyBorder="1" applyAlignment="1">
      <alignment horizontal="right" vertical="center" wrapText="1"/>
    </xf>
    <xf numFmtId="176" fontId="4" fillId="3" borderId="5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right" vertical="center" wrapText="1"/>
    </xf>
    <xf numFmtId="176" fontId="4" fillId="0" borderId="5" xfId="0" applyNumberFormat="1" applyFont="1" applyFill="1" applyBorder="1" applyAlignment="1">
      <alignment horizontal="right" vertical="center" wrapText="1"/>
    </xf>
    <xf numFmtId="177" fontId="4" fillId="0" borderId="5" xfId="0" applyNumberFormat="1" applyFont="1" applyBorder="1" applyAlignment="1">
      <alignment horizontal="right" vertical="center" wrapText="1"/>
    </xf>
    <xf numFmtId="177" fontId="4" fillId="0" borderId="5" xfId="0" applyNumberFormat="1" applyFont="1" applyFill="1" applyBorder="1" applyAlignment="1">
      <alignment horizontal="right" vertical="center" wrapText="1"/>
    </xf>
    <xf numFmtId="176" fontId="4" fillId="2" borderId="6" xfId="0" applyNumberFormat="1" applyFont="1" applyFill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6" fontId="4" fillId="0" borderId="0" xfId="0" applyNumberFormat="1" applyFont="1" applyAlignment="1">
      <alignment horizontal="right" vertical="center" wrapText="1"/>
    </xf>
    <xf numFmtId="176" fontId="4" fillId="0" borderId="0" xfId="0" applyNumberFormat="1" applyFont="1" applyAlignment="1">
      <alignment horizontal="right" vertical="center" wrapText="1"/>
    </xf>
    <xf numFmtId="176" fontId="4" fillId="3" borderId="9" xfId="0" applyNumberFormat="1" applyFont="1" applyFill="1" applyBorder="1" applyAlignment="1">
      <alignment horizontal="center" vertical="center" wrapText="1"/>
    </xf>
    <xf numFmtId="176" fontId="4" fillId="3" borderId="10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Alignment="1">
      <alignment horizontal="right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vertical="center"/>
    </xf>
    <xf numFmtId="0" fontId="0" fillId="0" borderId="0" xfId="0" applyFont="1">
      <alignment vertical="center"/>
    </xf>
    <xf numFmtId="3" fontId="0" fillId="0" borderId="0" xfId="0" applyNumberFormat="1" applyFont="1">
      <alignment vertical="center"/>
    </xf>
    <xf numFmtId="176" fontId="4" fillId="4" borderId="7" xfId="0" applyNumberFormat="1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176" fontId="4" fillId="4" borderId="11" xfId="0" applyNumberFormat="1" applyFont="1" applyFill="1" applyBorder="1" applyAlignment="1">
      <alignment horizontal="center" vertical="center" wrapText="1"/>
    </xf>
    <xf numFmtId="176" fontId="4" fillId="4" borderId="5" xfId="0" applyNumberFormat="1" applyFont="1" applyFill="1" applyBorder="1" applyAlignment="1">
      <alignment horizontal="center" vertical="center" wrapText="1"/>
    </xf>
    <xf numFmtId="176" fontId="4" fillId="4" borderId="8" xfId="0" applyNumberFormat="1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176" fontId="4" fillId="5" borderId="1" xfId="0" applyNumberFormat="1" applyFont="1" applyFill="1" applyBorder="1" applyAlignment="1">
      <alignment horizontal="distributed" vertical="center" wrapText="1" indent="1"/>
    </xf>
    <xf numFmtId="176" fontId="4" fillId="6" borderId="1" xfId="0" applyNumberFormat="1" applyFont="1" applyFill="1" applyBorder="1" applyAlignment="1">
      <alignment horizontal="distributed" vertical="center" wrapText="1" indent="1"/>
    </xf>
    <xf numFmtId="176" fontId="4" fillId="6" borderId="1" xfId="0" applyNumberFormat="1" applyFont="1" applyFill="1" applyBorder="1" applyAlignment="1">
      <alignment horizontal="right" vertical="center" wrapText="1"/>
    </xf>
    <xf numFmtId="38" fontId="4" fillId="6" borderId="1" xfId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G67"/>
  <sheetViews>
    <sheetView tabSelected="1" view="pageBreakPreview" zoomScaleNormal="100" zoomScaleSheetLayoutView="100" workbookViewId="0">
      <selection activeCell="A35" sqref="A35"/>
    </sheetView>
  </sheetViews>
  <sheetFormatPr defaultColWidth="9" defaultRowHeight="12" x14ac:dyDescent="0.15"/>
  <cols>
    <col min="1" max="1" width="36.5" style="27" customWidth="1"/>
    <col min="2" max="14" width="9.125" style="27" hidden="1" customWidth="1"/>
    <col min="15" max="23" width="9.875" style="27" hidden="1" customWidth="1"/>
    <col min="24" max="33" width="9.875" style="27" customWidth="1"/>
    <col min="34" max="34" width="9.125" style="27" hidden="1" customWidth="1"/>
    <col min="35" max="35" width="17.125" style="27" hidden="1" customWidth="1"/>
    <col min="36" max="36" width="9.125" style="27" hidden="1" customWidth="1"/>
    <col min="37" max="37" width="17.125" style="27" hidden="1" customWidth="1"/>
    <col min="38" max="38" width="9.125" style="27" hidden="1" customWidth="1"/>
    <col min="39" max="39" width="23.375" style="27" hidden="1" customWidth="1"/>
    <col min="40" max="40" width="10.5" style="27" hidden="1" customWidth="1"/>
    <col min="41" max="41" width="8.125" style="27" hidden="1" customWidth="1"/>
    <col min="42" max="43" width="16.875" style="27" hidden="1" customWidth="1"/>
    <col min="44" max="44" width="13" style="27" hidden="1" customWidth="1"/>
    <col min="45" max="45" width="15" style="27" hidden="1" customWidth="1"/>
    <col min="46" max="46" width="12.125" style="27" hidden="1" customWidth="1"/>
    <col min="47" max="47" width="10.25" style="27" hidden="1" customWidth="1"/>
    <col min="48" max="48" width="14.5" style="27" hidden="1" customWidth="1"/>
    <col min="49" max="49" width="16.625" style="27" hidden="1" customWidth="1"/>
    <col min="50" max="50" width="19.25" style="27" hidden="1" customWidth="1"/>
    <col min="51" max="51" width="12.125" style="27" hidden="1" customWidth="1"/>
    <col min="52" max="53" width="12.5" style="27" customWidth="1"/>
    <col min="54" max="54" width="10.25" style="27" hidden="1" customWidth="1"/>
    <col min="55" max="55" width="30.875" style="27" hidden="1" customWidth="1"/>
    <col min="56" max="16384" width="9" style="27"/>
  </cols>
  <sheetData>
    <row r="1" spans="1:59" s="31" customFormat="1" ht="13.5" x14ac:dyDescent="0.15">
      <c r="A1" s="1" t="s">
        <v>67</v>
      </c>
    </row>
    <row r="2" spans="1:59" ht="5.25" customHeight="1" x14ac:dyDescent="0.15"/>
    <row r="3" spans="1:59" ht="13.5" customHeight="1" thickBo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AI3" s="27" t="s">
        <v>35</v>
      </c>
      <c r="AK3" s="27" t="s">
        <v>35</v>
      </c>
      <c r="AM3" s="27" t="s">
        <v>35</v>
      </c>
      <c r="AO3" s="27" t="s">
        <v>35</v>
      </c>
      <c r="AS3" s="27" t="s">
        <v>35</v>
      </c>
      <c r="AU3" s="27" t="s">
        <v>35</v>
      </c>
      <c r="AW3" s="27" t="s">
        <v>35</v>
      </c>
      <c r="AX3" s="5"/>
      <c r="AY3" s="27" t="s">
        <v>35</v>
      </c>
      <c r="BA3" s="27" t="s">
        <v>35</v>
      </c>
      <c r="BB3" s="32" t="s">
        <v>65</v>
      </c>
      <c r="BC3" s="32"/>
      <c r="BD3" s="5"/>
      <c r="BE3" s="5"/>
      <c r="BF3" s="5"/>
      <c r="BG3" s="5"/>
    </row>
    <row r="4" spans="1:59" ht="13.5" customHeight="1" x14ac:dyDescent="0.15">
      <c r="A4" s="36"/>
      <c r="B4" s="37" t="s">
        <v>0</v>
      </c>
      <c r="C4" s="37"/>
      <c r="D4" s="37" t="s">
        <v>1</v>
      </c>
      <c r="E4" s="37"/>
      <c r="F4" s="37" t="s">
        <v>30</v>
      </c>
      <c r="G4" s="37"/>
      <c r="H4" s="37" t="s">
        <v>34</v>
      </c>
      <c r="I4" s="37"/>
      <c r="J4" s="37" t="s">
        <v>36</v>
      </c>
      <c r="K4" s="37"/>
      <c r="L4" s="37" t="s">
        <v>37</v>
      </c>
      <c r="M4" s="37"/>
      <c r="N4" s="37" t="s">
        <v>38</v>
      </c>
      <c r="O4" s="37"/>
      <c r="P4" s="37" t="s">
        <v>41</v>
      </c>
      <c r="Q4" s="37"/>
      <c r="R4" s="37" t="s">
        <v>62</v>
      </c>
      <c r="S4" s="37"/>
      <c r="T4" s="37" t="s">
        <v>63</v>
      </c>
      <c r="U4" s="37"/>
      <c r="V4" s="38" t="s">
        <v>53</v>
      </c>
      <c r="W4" s="39"/>
      <c r="X4" s="38" t="s">
        <v>54</v>
      </c>
      <c r="Y4" s="39"/>
      <c r="Z4" s="38" t="s">
        <v>56</v>
      </c>
      <c r="AA4" s="39"/>
      <c r="AB4" s="38" t="s">
        <v>58</v>
      </c>
      <c r="AC4" s="39"/>
      <c r="AD4" s="38" t="s">
        <v>60</v>
      </c>
      <c r="AE4" s="39"/>
      <c r="AF4" s="38" t="s">
        <v>66</v>
      </c>
      <c r="AG4" s="39"/>
      <c r="AH4" s="37" t="s">
        <v>40</v>
      </c>
      <c r="AI4" s="37"/>
      <c r="AJ4" s="37" t="s">
        <v>43</v>
      </c>
      <c r="AK4" s="37"/>
      <c r="AL4" s="37" t="s">
        <v>51</v>
      </c>
      <c r="AM4" s="37"/>
      <c r="AN4" s="37" t="s">
        <v>52</v>
      </c>
      <c r="AO4" s="37"/>
      <c r="AP4" s="37" t="s">
        <v>64</v>
      </c>
      <c r="AQ4" s="37"/>
      <c r="AR4" s="37" t="s">
        <v>55</v>
      </c>
      <c r="AS4" s="37"/>
      <c r="AT4" s="37" t="s">
        <v>57</v>
      </c>
      <c r="AU4" s="37"/>
      <c r="AV4" s="37" t="s">
        <v>59</v>
      </c>
      <c r="AW4" s="37"/>
      <c r="AX4" s="37" t="s">
        <v>61</v>
      </c>
      <c r="AY4" s="37"/>
      <c r="AZ4" s="37" t="s">
        <v>68</v>
      </c>
      <c r="BA4" s="37"/>
      <c r="BB4" s="29" t="s">
        <v>66</v>
      </c>
      <c r="BC4" s="30"/>
    </row>
    <row r="5" spans="1:59" ht="13.5" customHeight="1" x14ac:dyDescent="0.15">
      <c r="A5" s="40"/>
      <c r="B5" s="41" t="s">
        <v>2</v>
      </c>
      <c r="C5" s="41" t="s">
        <v>3</v>
      </c>
      <c r="D5" s="41" t="s">
        <v>2</v>
      </c>
      <c r="E5" s="41" t="s">
        <v>3</v>
      </c>
      <c r="F5" s="41" t="s">
        <v>2</v>
      </c>
      <c r="G5" s="41" t="s">
        <v>3</v>
      </c>
      <c r="H5" s="41" t="s">
        <v>2</v>
      </c>
      <c r="I5" s="41" t="s">
        <v>3</v>
      </c>
      <c r="J5" s="41" t="s">
        <v>2</v>
      </c>
      <c r="K5" s="41" t="s">
        <v>39</v>
      </c>
      <c r="L5" s="41" t="s">
        <v>2</v>
      </c>
      <c r="M5" s="41" t="s">
        <v>39</v>
      </c>
      <c r="N5" s="41" t="s">
        <v>2</v>
      </c>
      <c r="O5" s="41" t="s">
        <v>39</v>
      </c>
      <c r="P5" s="41" t="s">
        <v>2</v>
      </c>
      <c r="Q5" s="41" t="s">
        <v>39</v>
      </c>
      <c r="R5" s="41" t="s">
        <v>2</v>
      </c>
      <c r="S5" s="41" t="s">
        <v>39</v>
      </c>
      <c r="T5" s="41" t="s">
        <v>2</v>
      </c>
      <c r="U5" s="41" t="s">
        <v>39</v>
      </c>
      <c r="V5" s="41" t="s">
        <v>2</v>
      </c>
      <c r="W5" s="41" t="s">
        <v>39</v>
      </c>
      <c r="X5" s="41" t="s">
        <v>2</v>
      </c>
      <c r="Y5" s="41" t="s">
        <v>39</v>
      </c>
      <c r="Z5" s="41" t="s">
        <v>2</v>
      </c>
      <c r="AA5" s="41" t="s">
        <v>39</v>
      </c>
      <c r="AB5" s="41" t="s">
        <v>2</v>
      </c>
      <c r="AC5" s="41" t="s">
        <v>39</v>
      </c>
      <c r="AD5" s="41" t="s">
        <v>2</v>
      </c>
      <c r="AE5" s="41" t="s">
        <v>39</v>
      </c>
      <c r="AF5" s="41" t="s">
        <v>2</v>
      </c>
      <c r="AG5" s="41" t="s">
        <v>39</v>
      </c>
      <c r="AH5" s="41" t="s">
        <v>2</v>
      </c>
      <c r="AI5" s="41" t="s">
        <v>3</v>
      </c>
      <c r="AJ5" s="41" t="s">
        <v>2</v>
      </c>
      <c r="AK5" s="41" t="s">
        <v>39</v>
      </c>
      <c r="AL5" s="41" t="s">
        <v>2</v>
      </c>
      <c r="AM5" s="41" t="s">
        <v>39</v>
      </c>
      <c r="AN5" s="41" t="s">
        <v>2</v>
      </c>
      <c r="AO5" s="41" t="s">
        <v>39</v>
      </c>
      <c r="AP5" s="41" t="s">
        <v>2</v>
      </c>
      <c r="AQ5" s="41" t="s">
        <v>39</v>
      </c>
      <c r="AR5" s="41" t="s">
        <v>2</v>
      </c>
      <c r="AS5" s="41" t="s">
        <v>39</v>
      </c>
      <c r="AT5" s="41" t="s">
        <v>2</v>
      </c>
      <c r="AU5" s="41" t="s">
        <v>39</v>
      </c>
      <c r="AV5" s="41" t="s">
        <v>2</v>
      </c>
      <c r="AW5" s="41" t="s">
        <v>39</v>
      </c>
      <c r="AX5" s="41" t="s">
        <v>2</v>
      </c>
      <c r="AY5" s="41" t="s">
        <v>39</v>
      </c>
      <c r="AZ5" s="41" t="s">
        <v>2</v>
      </c>
      <c r="BA5" s="41" t="s">
        <v>39</v>
      </c>
      <c r="BB5" s="20" t="s">
        <v>2</v>
      </c>
      <c r="BC5" s="14" t="s">
        <v>39</v>
      </c>
    </row>
    <row r="6" spans="1:59" ht="13.5" customHeight="1" x14ac:dyDescent="0.15">
      <c r="A6" s="42" t="s">
        <v>4</v>
      </c>
      <c r="B6" s="2">
        <v>637</v>
      </c>
      <c r="C6" s="2">
        <v>1993743</v>
      </c>
      <c r="D6" s="2">
        <v>671</v>
      </c>
      <c r="E6" s="2">
        <v>2061661</v>
      </c>
      <c r="F6" s="2">
        <v>636</v>
      </c>
      <c r="G6" s="2">
        <v>1976991</v>
      </c>
      <c r="H6" s="6">
        <v>646</v>
      </c>
      <c r="I6" s="6">
        <v>1965127</v>
      </c>
      <c r="J6" s="6">
        <v>186</v>
      </c>
      <c r="K6" s="6">
        <v>512695</v>
      </c>
      <c r="L6" s="6">
        <f>225+61+6</f>
        <v>292</v>
      </c>
      <c r="M6" s="6">
        <f>593048+154513+18245</f>
        <v>765806</v>
      </c>
      <c r="N6" s="6">
        <v>966</v>
      </c>
      <c r="O6" s="6">
        <v>2914151</v>
      </c>
      <c r="P6" s="6">
        <v>455</v>
      </c>
      <c r="Q6" s="6">
        <v>1352413</v>
      </c>
      <c r="R6" s="6">
        <v>159</v>
      </c>
      <c r="S6" s="6">
        <v>507209</v>
      </c>
      <c r="T6" s="6">
        <f>4+327</f>
        <v>331</v>
      </c>
      <c r="U6" s="6">
        <f>14842+913343</f>
        <v>928185</v>
      </c>
      <c r="V6" s="6">
        <f>315+4</f>
        <v>319</v>
      </c>
      <c r="W6" s="6">
        <f>940333+10271</f>
        <v>950604</v>
      </c>
      <c r="X6" s="9">
        <v>374</v>
      </c>
      <c r="Y6" s="9">
        <v>1146128</v>
      </c>
      <c r="Z6" s="9">
        <v>350</v>
      </c>
      <c r="AA6" s="9">
        <v>955917</v>
      </c>
      <c r="AB6" s="9">
        <v>350</v>
      </c>
      <c r="AC6" s="9">
        <v>1003162</v>
      </c>
      <c r="AD6" s="9">
        <v>244</v>
      </c>
      <c r="AE6" s="9">
        <v>736578</v>
      </c>
      <c r="AF6" s="9">
        <v>266</v>
      </c>
      <c r="AG6" s="9">
        <v>784812</v>
      </c>
      <c r="AH6" s="10">
        <v>15605</v>
      </c>
      <c r="AI6" s="10">
        <v>61794713</v>
      </c>
      <c r="AJ6" s="10">
        <f t="shared" ref="AJ6:BA6" si="0">SUM(AH6,P6)</f>
        <v>16060</v>
      </c>
      <c r="AK6" s="10">
        <f t="shared" si="0"/>
        <v>63147126</v>
      </c>
      <c r="AL6" s="10">
        <f t="shared" si="0"/>
        <v>16219</v>
      </c>
      <c r="AM6" s="10">
        <f t="shared" si="0"/>
        <v>63654335</v>
      </c>
      <c r="AN6" s="10">
        <f t="shared" si="0"/>
        <v>16550</v>
      </c>
      <c r="AO6" s="10">
        <f t="shared" si="0"/>
        <v>64582520</v>
      </c>
      <c r="AP6" s="10">
        <f t="shared" si="0"/>
        <v>16869</v>
      </c>
      <c r="AQ6" s="10">
        <f t="shared" si="0"/>
        <v>65533124</v>
      </c>
      <c r="AR6" s="10">
        <f t="shared" si="0"/>
        <v>17243</v>
      </c>
      <c r="AS6" s="10">
        <f t="shared" si="0"/>
        <v>66679252</v>
      </c>
      <c r="AT6" s="10">
        <f t="shared" si="0"/>
        <v>17593</v>
      </c>
      <c r="AU6" s="7">
        <f t="shared" si="0"/>
        <v>67635169</v>
      </c>
      <c r="AV6" s="10">
        <f t="shared" si="0"/>
        <v>17943</v>
      </c>
      <c r="AW6" s="7">
        <f t="shared" si="0"/>
        <v>68638331</v>
      </c>
      <c r="AX6" s="10">
        <f t="shared" si="0"/>
        <v>18187</v>
      </c>
      <c r="AY6" s="7">
        <f t="shared" si="0"/>
        <v>69374909</v>
      </c>
      <c r="AZ6" s="10">
        <f t="shared" si="0"/>
        <v>18453</v>
      </c>
      <c r="BA6" s="7">
        <f t="shared" si="0"/>
        <v>70159721</v>
      </c>
      <c r="BB6" s="21">
        <v>265</v>
      </c>
      <c r="BC6" s="15">
        <v>789486</v>
      </c>
    </row>
    <row r="7" spans="1:59" ht="13.5" customHeight="1" x14ac:dyDescent="0.15">
      <c r="A7" s="42" t="s">
        <v>5</v>
      </c>
      <c r="B7" s="2">
        <v>7</v>
      </c>
      <c r="C7" s="2">
        <v>35419</v>
      </c>
      <c r="D7" s="2">
        <v>3</v>
      </c>
      <c r="E7" s="2">
        <v>7140</v>
      </c>
      <c r="F7" s="2">
        <v>5</v>
      </c>
      <c r="G7" s="2">
        <v>15211</v>
      </c>
      <c r="H7" s="6">
        <v>4</v>
      </c>
      <c r="I7" s="6">
        <v>18474</v>
      </c>
      <c r="J7" s="6">
        <v>2</v>
      </c>
      <c r="K7" s="6">
        <v>43435</v>
      </c>
      <c r="L7" s="6">
        <v>2</v>
      </c>
      <c r="M7" s="6">
        <v>15760</v>
      </c>
      <c r="N7" s="6">
        <v>46</v>
      </c>
      <c r="O7" s="6">
        <v>248496</v>
      </c>
      <c r="P7" s="6">
        <v>10</v>
      </c>
      <c r="Q7" s="6">
        <v>114406</v>
      </c>
      <c r="R7" s="6">
        <v>9</v>
      </c>
      <c r="S7" s="6">
        <v>197784</v>
      </c>
      <c r="T7" s="6">
        <f>1+2</f>
        <v>3</v>
      </c>
      <c r="U7" s="6">
        <f>19994+29500</f>
        <v>49494</v>
      </c>
      <c r="V7" s="6">
        <v>3</v>
      </c>
      <c r="W7" s="6">
        <v>63715</v>
      </c>
      <c r="X7" s="6">
        <v>4</v>
      </c>
      <c r="Y7" s="6">
        <v>55099</v>
      </c>
      <c r="Z7" s="6">
        <v>0</v>
      </c>
      <c r="AA7" s="6">
        <v>0</v>
      </c>
      <c r="AB7" s="6">
        <v>1</v>
      </c>
      <c r="AC7" s="6">
        <v>3320</v>
      </c>
      <c r="AD7" s="6">
        <v>2</v>
      </c>
      <c r="AE7" s="6">
        <v>23904</v>
      </c>
      <c r="AF7" s="6">
        <v>3</v>
      </c>
      <c r="AG7" s="6">
        <v>67790</v>
      </c>
      <c r="AH7" s="7">
        <v>235</v>
      </c>
      <c r="AI7" s="7">
        <v>1451992</v>
      </c>
      <c r="AJ7" s="7">
        <f t="shared" ref="AJ7:AJ33" si="1">SUM(AH7,P7)</f>
        <v>245</v>
      </c>
      <c r="AK7" s="7">
        <f t="shared" ref="AK7:AK33" si="2">SUM(AI7,Q7)</f>
        <v>1566398</v>
      </c>
      <c r="AL7" s="10">
        <f t="shared" ref="AL7:AL33" si="3">SUM(AJ7,R7)</f>
        <v>254</v>
      </c>
      <c r="AM7" s="10">
        <f t="shared" ref="AM7:AM33" si="4">SUM(AK7,S7)</f>
        <v>1764182</v>
      </c>
      <c r="AN7" s="10">
        <f t="shared" ref="AN7:AN33" si="5">SUM(AL7,T7)</f>
        <v>257</v>
      </c>
      <c r="AO7" s="10">
        <f t="shared" ref="AO7:AO33" si="6">SUM(AM7,U7)</f>
        <v>1813676</v>
      </c>
      <c r="AP7" s="10">
        <f t="shared" ref="AP7:AP33" si="7">SUM(AN7,V7)</f>
        <v>260</v>
      </c>
      <c r="AQ7" s="10">
        <f t="shared" ref="AQ7:AQ33" si="8">SUM(AO7,W7)</f>
        <v>1877391</v>
      </c>
      <c r="AR7" s="10">
        <f t="shared" ref="AR7:AR33" si="9">SUM(AP7,X7)</f>
        <v>264</v>
      </c>
      <c r="AS7" s="10">
        <f t="shared" ref="AS7:AS33" si="10">SUM(AQ7,Y7)</f>
        <v>1932490</v>
      </c>
      <c r="AT7" s="7">
        <f t="shared" ref="AT7:AT33" si="11">SUM(AR7,Z7)</f>
        <v>264</v>
      </c>
      <c r="AU7" s="7">
        <f t="shared" ref="AU7:AU33" si="12">SUM(AS7,AA7)</f>
        <v>1932490</v>
      </c>
      <c r="AV7" s="7">
        <f t="shared" ref="AV7:AV33" si="13">SUM(AT7,AB7)</f>
        <v>265</v>
      </c>
      <c r="AW7" s="7">
        <f t="shared" ref="AW7:AW33" si="14">SUM(AU7,AC7)</f>
        <v>1935810</v>
      </c>
      <c r="AX7" s="10">
        <f t="shared" ref="AX7:AX33" si="15">SUM(AV7,AD7)</f>
        <v>267</v>
      </c>
      <c r="AY7" s="7">
        <f t="shared" ref="AY7:AY33" si="16">SUM(AW7,AE7)</f>
        <v>1959714</v>
      </c>
      <c r="AZ7" s="10">
        <f t="shared" ref="AZ7:AZ34" si="17">SUM(AX7,AF7)</f>
        <v>270</v>
      </c>
      <c r="BA7" s="7">
        <f>SUM(AY7,AG7)</f>
        <v>2027504</v>
      </c>
      <c r="BB7" s="22">
        <v>3</v>
      </c>
      <c r="BC7" s="16">
        <v>68999</v>
      </c>
    </row>
    <row r="8" spans="1:59" ht="13.5" customHeight="1" x14ac:dyDescent="0.15">
      <c r="A8" s="42" t="s">
        <v>6</v>
      </c>
      <c r="B8" s="2">
        <v>21</v>
      </c>
      <c r="C8" s="2">
        <v>32574</v>
      </c>
      <c r="D8" s="2">
        <v>24</v>
      </c>
      <c r="E8" s="2">
        <v>43910</v>
      </c>
      <c r="F8" s="2">
        <v>24</v>
      </c>
      <c r="G8" s="2">
        <v>43366</v>
      </c>
      <c r="H8" s="6">
        <v>17</v>
      </c>
      <c r="I8" s="6">
        <v>28656</v>
      </c>
      <c r="J8" s="6">
        <v>9</v>
      </c>
      <c r="K8" s="6">
        <v>16551</v>
      </c>
      <c r="L8" s="6">
        <v>11</v>
      </c>
      <c r="M8" s="6">
        <v>18954</v>
      </c>
      <c r="N8" s="6">
        <v>19</v>
      </c>
      <c r="O8" s="6">
        <v>32132</v>
      </c>
      <c r="P8" s="6">
        <v>12</v>
      </c>
      <c r="Q8" s="6">
        <v>21942</v>
      </c>
      <c r="R8" s="6">
        <v>16</v>
      </c>
      <c r="S8" s="6">
        <v>28272</v>
      </c>
      <c r="T8" s="6">
        <v>18</v>
      </c>
      <c r="U8" s="6">
        <v>30997</v>
      </c>
      <c r="V8" s="6">
        <v>8</v>
      </c>
      <c r="W8" s="6">
        <v>14242</v>
      </c>
      <c r="X8" s="6">
        <v>11</v>
      </c>
      <c r="Y8" s="6">
        <v>20307</v>
      </c>
      <c r="Z8" s="12">
        <v>7</v>
      </c>
      <c r="AA8" s="33">
        <v>11052</v>
      </c>
      <c r="AB8" s="12">
        <v>13</v>
      </c>
      <c r="AC8" s="13">
        <v>24953</v>
      </c>
      <c r="AD8" s="26">
        <v>2</v>
      </c>
      <c r="AE8" s="13">
        <v>3770</v>
      </c>
      <c r="AF8" s="26">
        <v>6</v>
      </c>
      <c r="AG8" s="13">
        <v>11552</v>
      </c>
      <c r="AH8" s="7">
        <v>119011</v>
      </c>
      <c r="AI8" s="7">
        <v>115054824</v>
      </c>
      <c r="AJ8" s="7">
        <f t="shared" si="1"/>
        <v>119023</v>
      </c>
      <c r="AK8" s="7">
        <f t="shared" si="2"/>
        <v>115076766</v>
      </c>
      <c r="AL8" s="10">
        <f t="shared" si="3"/>
        <v>119039</v>
      </c>
      <c r="AM8" s="10">
        <f t="shared" si="4"/>
        <v>115105038</v>
      </c>
      <c r="AN8" s="10">
        <f t="shared" si="5"/>
        <v>119057</v>
      </c>
      <c r="AO8" s="10">
        <f t="shared" si="6"/>
        <v>115136035</v>
      </c>
      <c r="AP8" s="10">
        <f t="shared" si="7"/>
        <v>119065</v>
      </c>
      <c r="AQ8" s="10">
        <f t="shared" si="8"/>
        <v>115150277</v>
      </c>
      <c r="AR8" s="10">
        <f t="shared" si="9"/>
        <v>119076</v>
      </c>
      <c r="AS8" s="10">
        <f t="shared" si="10"/>
        <v>115170584</v>
      </c>
      <c r="AT8" s="7">
        <f t="shared" si="11"/>
        <v>119083</v>
      </c>
      <c r="AU8" s="7">
        <f t="shared" si="12"/>
        <v>115181636</v>
      </c>
      <c r="AV8" s="7">
        <f t="shared" si="13"/>
        <v>119096</v>
      </c>
      <c r="AW8" s="7">
        <f t="shared" si="14"/>
        <v>115206589</v>
      </c>
      <c r="AX8" s="10">
        <f>SUM(AV8,AD8)</f>
        <v>119098</v>
      </c>
      <c r="AY8" s="7">
        <f>SUM(AW8,AE8)</f>
        <v>115210359</v>
      </c>
      <c r="AZ8" s="10">
        <f t="shared" si="17"/>
        <v>119104</v>
      </c>
      <c r="BA8" s="7">
        <f t="shared" ref="BA8:BA34" si="18">SUM(AY8,AG8)</f>
        <v>115221911</v>
      </c>
      <c r="BB8" s="23">
        <v>7</v>
      </c>
      <c r="BC8" s="19">
        <v>13489</v>
      </c>
    </row>
    <row r="9" spans="1:59" ht="13.5" customHeight="1" x14ac:dyDescent="0.15">
      <c r="A9" s="42" t="s">
        <v>46</v>
      </c>
      <c r="B9" s="6" t="s">
        <v>44</v>
      </c>
      <c r="C9" s="6" t="s">
        <v>44</v>
      </c>
      <c r="D9" s="6" t="s">
        <v>44</v>
      </c>
      <c r="E9" s="6" t="s">
        <v>44</v>
      </c>
      <c r="F9" s="6" t="s">
        <v>44</v>
      </c>
      <c r="G9" s="6" t="s">
        <v>44</v>
      </c>
      <c r="H9" s="6" t="s">
        <v>44</v>
      </c>
      <c r="I9" s="6" t="s">
        <v>44</v>
      </c>
      <c r="J9" s="6" t="s">
        <v>44</v>
      </c>
      <c r="K9" s="6" t="s">
        <v>44</v>
      </c>
      <c r="L9" s="6" t="s">
        <v>44</v>
      </c>
      <c r="M9" s="6" t="s">
        <v>44</v>
      </c>
      <c r="N9" s="6" t="s">
        <v>44</v>
      </c>
      <c r="O9" s="6" t="s">
        <v>44</v>
      </c>
      <c r="P9" s="6">
        <v>0</v>
      </c>
      <c r="Q9" s="6">
        <v>0</v>
      </c>
      <c r="R9" s="6">
        <v>3</v>
      </c>
      <c r="S9" s="6">
        <v>15895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11">
        <v>0</v>
      </c>
      <c r="AB9" s="6">
        <v>0</v>
      </c>
      <c r="AC9" s="11">
        <v>0</v>
      </c>
      <c r="AD9" s="11">
        <v>4</v>
      </c>
      <c r="AE9" s="11">
        <v>62794</v>
      </c>
      <c r="AF9" s="11">
        <v>0</v>
      </c>
      <c r="AG9" s="11">
        <v>0</v>
      </c>
      <c r="AH9" s="7">
        <v>0</v>
      </c>
      <c r="AI9" s="7">
        <v>0</v>
      </c>
      <c r="AJ9" s="7">
        <f t="shared" si="1"/>
        <v>0</v>
      </c>
      <c r="AK9" s="7">
        <f t="shared" si="2"/>
        <v>0</v>
      </c>
      <c r="AL9" s="10">
        <f t="shared" si="3"/>
        <v>3</v>
      </c>
      <c r="AM9" s="10">
        <f t="shared" si="4"/>
        <v>15895</v>
      </c>
      <c r="AN9" s="10">
        <f t="shared" si="5"/>
        <v>3</v>
      </c>
      <c r="AO9" s="10">
        <f t="shared" si="6"/>
        <v>15895</v>
      </c>
      <c r="AP9" s="10">
        <f t="shared" si="7"/>
        <v>3</v>
      </c>
      <c r="AQ9" s="10">
        <f t="shared" si="8"/>
        <v>15895</v>
      </c>
      <c r="AR9" s="10">
        <f t="shared" si="9"/>
        <v>3</v>
      </c>
      <c r="AS9" s="10">
        <f t="shared" si="10"/>
        <v>15895</v>
      </c>
      <c r="AT9" s="7">
        <f t="shared" si="11"/>
        <v>3</v>
      </c>
      <c r="AU9" s="7">
        <f t="shared" si="12"/>
        <v>15895</v>
      </c>
      <c r="AV9" s="7">
        <f t="shared" si="13"/>
        <v>3</v>
      </c>
      <c r="AW9" s="7">
        <f t="shared" si="14"/>
        <v>15895</v>
      </c>
      <c r="AX9" s="10">
        <f t="shared" si="15"/>
        <v>7</v>
      </c>
      <c r="AY9" s="7">
        <f t="shared" si="16"/>
        <v>78689</v>
      </c>
      <c r="AZ9" s="10">
        <f t="shared" si="17"/>
        <v>7</v>
      </c>
      <c r="BA9" s="7">
        <f t="shared" si="18"/>
        <v>78689</v>
      </c>
      <c r="BB9" s="24">
        <v>0</v>
      </c>
      <c r="BC9" s="17">
        <v>0</v>
      </c>
    </row>
    <row r="10" spans="1:59" ht="13.5" customHeight="1" x14ac:dyDescent="0.15">
      <c r="A10" s="42" t="s">
        <v>8</v>
      </c>
      <c r="B10" s="2">
        <v>1</v>
      </c>
      <c r="C10" s="2">
        <v>8700</v>
      </c>
      <c r="D10" s="2">
        <v>0</v>
      </c>
      <c r="E10" s="2">
        <v>0</v>
      </c>
      <c r="F10" s="2">
        <v>0</v>
      </c>
      <c r="G10" s="2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2</v>
      </c>
      <c r="S10" s="6">
        <v>2802</v>
      </c>
      <c r="T10" s="6">
        <v>2</v>
      </c>
      <c r="U10" s="6">
        <v>183597</v>
      </c>
      <c r="V10" s="6">
        <v>0</v>
      </c>
      <c r="W10" s="6">
        <v>0</v>
      </c>
      <c r="X10" s="6">
        <v>2</v>
      </c>
      <c r="Y10" s="6">
        <v>38604</v>
      </c>
      <c r="Z10" s="6">
        <v>4</v>
      </c>
      <c r="AA10" s="11">
        <v>29175</v>
      </c>
      <c r="AB10" s="6">
        <v>0</v>
      </c>
      <c r="AC10" s="11">
        <v>0</v>
      </c>
      <c r="AD10" s="11">
        <v>2</v>
      </c>
      <c r="AE10" s="11">
        <v>13883</v>
      </c>
      <c r="AF10" s="11">
        <v>3</v>
      </c>
      <c r="AG10" s="11">
        <v>60016</v>
      </c>
      <c r="AH10" s="7">
        <v>4</v>
      </c>
      <c r="AI10" s="7">
        <v>36889</v>
      </c>
      <c r="AJ10" s="7">
        <f t="shared" si="1"/>
        <v>4</v>
      </c>
      <c r="AK10" s="7">
        <f t="shared" si="2"/>
        <v>36889</v>
      </c>
      <c r="AL10" s="10">
        <f t="shared" si="3"/>
        <v>6</v>
      </c>
      <c r="AM10" s="10">
        <f t="shared" si="4"/>
        <v>39691</v>
      </c>
      <c r="AN10" s="10">
        <f t="shared" si="5"/>
        <v>8</v>
      </c>
      <c r="AO10" s="10">
        <f t="shared" si="6"/>
        <v>223288</v>
      </c>
      <c r="AP10" s="10">
        <f t="shared" si="7"/>
        <v>8</v>
      </c>
      <c r="AQ10" s="10">
        <f t="shared" si="8"/>
        <v>223288</v>
      </c>
      <c r="AR10" s="10">
        <f t="shared" si="9"/>
        <v>10</v>
      </c>
      <c r="AS10" s="10">
        <f t="shared" si="10"/>
        <v>261892</v>
      </c>
      <c r="AT10" s="7">
        <f t="shared" si="11"/>
        <v>14</v>
      </c>
      <c r="AU10" s="7">
        <f t="shared" si="12"/>
        <v>291067</v>
      </c>
      <c r="AV10" s="7">
        <f t="shared" si="13"/>
        <v>14</v>
      </c>
      <c r="AW10" s="7">
        <f t="shared" si="14"/>
        <v>291067</v>
      </c>
      <c r="AX10" s="10">
        <f t="shared" si="15"/>
        <v>16</v>
      </c>
      <c r="AY10" s="7">
        <f t="shared" si="16"/>
        <v>304950</v>
      </c>
      <c r="AZ10" s="10">
        <f t="shared" si="17"/>
        <v>19</v>
      </c>
      <c r="BA10" s="7">
        <f t="shared" si="18"/>
        <v>364966</v>
      </c>
      <c r="BB10" s="24">
        <v>3</v>
      </c>
      <c r="BC10" s="17">
        <v>60162</v>
      </c>
    </row>
    <row r="11" spans="1:59" ht="13.5" customHeight="1" x14ac:dyDescent="0.15">
      <c r="A11" s="42" t="s">
        <v>9</v>
      </c>
      <c r="B11" s="2">
        <v>5</v>
      </c>
      <c r="C11" s="2">
        <v>409570</v>
      </c>
      <c r="D11" s="2">
        <v>0</v>
      </c>
      <c r="E11" s="2">
        <v>0</v>
      </c>
      <c r="F11" s="2">
        <v>0</v>
      </c>
      <c r="G11" s="2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11">
        <v>0</v>
      </c>
      <c r="AB11" s="6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7">
        <v>43</v>
      </c>
      <c r="AI11" s="7">
        <v>6249758</v>
      </c>
      <c r="AJ11" s="7">
        <f t="shared" si="1"/>
        <v>43</v>
      </c>
      <c r="AK11" s="7">
        <f t="shared" si="2"/>
        <v>6249758</v>
      </c>
      <c r="AL11" s="10">
        <f t="shared" si="3"/>
        <v>43</v>
      </c>
      <c r="AM11" s="10">
        <f t="shared" si="4"/>
        <v>6249758</v>
      </c>
      <c r="AN11" s="10">
        <f t="shared" si="5"/>
        <v>43</v>
      </c>
      <c r="AO11" s="10">
        <f t="shared" si="6"/>
        <v>6249758</v>
      </c>
      <c r="AP11" s="10">
        <f t="shared" si="7"/>
        <v>43</v>
      </c>
      <c r="AQ11" s="10">
        <f t="shared" si="8"/>
        <v>6249758</v>
      </c>
      <c r="AR11" s="10">
        <f t="shared" si="9"/>
        <v>43</v>
      </c>
      <c r="AS11" s="10">
        <f t="shared" si="10"/>
        <v>6249758</v>
      </c>
      <c r="AT11" s="7">
        <f t="shared" si="11"/>
        <v>43</v>
      </c>
      <c r="AU11" s="7">
        <f t="shared" si="12"/>
        <v>6249758</v>
      </c>
      <c r="AV11" s="7">
        <f t="shared" si="13"/>
        <v>43</v>
      </c>
      <c r="AW11" s="7">
        <f t="shared" si="14"/>
        <v>6249758</v>
      </c>
      <c r="AX11" s="10">
        <f t="shared" si="15"/>
        <v>43</v>
      </c>
      <c r="AY11" s="7">
        <f t="shared" si="16"/>
        <v>6249758</v>
      </c>
      <c r="AZ11" s="10">
        <f t="shared" si="17"/>
        <v>43</v>
      </c>
      <c r="BA11" s="7">
        <f t="shared" si="18"/>
        <v>6249758</v>
      </c>
      <c r="BB11" s="24">
        <v>0</v>
      </c>
      <c r="BC11" s="17">
        <v>0</v>
      </c>
    </row>
    <row r="12" spans="1:59" ht="13.5" customHeight="1" x14ac:dyDescent="0.15">
      <c r="A12" s="42" t="s">
        <v>10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6">
        <v>0</v>
      </c>
      <c r="I12" s="6">
        <v>0</v>
      </c>
      <c r="J12" s="6">
        <v>1</v>
      </c>
      <c r="K12" s="6">
        <v>65962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1</v>
      </c>
      <c r="S12" s="6">
        <v>100000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11">
        <v>0</v>
      </c>
      <c r="AB12" s="6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7">
        <v>2</v>
      </c>
      <c r="AI12" s="7">
        <v>465962</v>
      </c>
      <c r="AJ12" s="7">
        <f t="shared" si="1"/>
        <v>2</v>
      </c>
      <c r="AK12" s="7">
        <f t="shared" si="2"/>
        <v>465962</v>
      </c>
      <c r="AL12" s="10">
        <f t="shared" si="3"/>
        <v>3</v>
      </c>
      <c r="AM12" s="10">
        <f t="shared" si="4"/>
        <v>565962</v>
      </c>
      <c r="AN12" s="10">
        <f t="shared" si="5"/>
        <v>3</v>
      </c>
      <c r="AO12" s="10">
        <f t="shared" si="6"/>
        <v>565962</v>
      </c>
      <c r="AP12" s="10">
        <f t="shared" si="7"/>
        <v>3</v>
      </c>
      <c r="AQ12" s="10">
        <f t="shared" si="8"/>
        <v>565962</v>
      </c>
      <c r="AR12" s="10">
        <f t="shared" si="9"/>
        <v>3</v>
      </c>
      <c r="AS12" s="10">
        <f t="shared" si="10"/>
        <v>565962</v>
      </c>
      <c r="AT12" s="7">
        <f t="shared" si="11"/>
        <v>3</v>
      </c>
      <c r="AU12" s="7">
        <f t="shared" si="12"/>
        <v>565962</v>
      </c>
      <c r="AV12" s="7">
        <f t="shared" si="13"/>
        <v>3</v>
      </c>
      <c r="AW12" s="7">
        <f t="shared" si="14"/>
        <v>565962</v>
      </c>
      <c r="AX12" s="10">
        <f t="shared" si="15"/>
        <v>3</v>
      </c>
      <c r="AY12" s="7">
        <f t="shared" si="16"/>
        <v>565962</v>
      </c>
      <c r="AZ12" s="10">
        <f t="shared" si="17"/>
        <v>3</v>
      </c>
      <c r="BA12" s="7">
        <f t="shared" si="18"/>
        <v>565962</v>
      </c>
      <c r="BB12" s="24">
        <v>0</v>
      </c>
      <c r="BC12" s="17">
        <v>0</v>
      </c>
    </row>
    <row r="13" spans="1:59" ht="13.5" customHeight="1" x14ac:dyDescent="0.15">
      <c r="A13" s="42" t="s">
        <v>33</v>
      </c>
      <c r="B13" s="2" t="s">
        <v>31</v>
      </c>
      <c r="C13" s="2" t="s">
        <v>31</v>
      </c>
      <c r="D13" s="2" t="s">
        <v>31</v>
      </c>
      <c r="E13" s="2" t="s">
        <v>31</v>
      </c>
      <c r="F13" s="2">
        <v>0</v>
      </c>
      <c r="G13" s="2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11">
        <v>0</v>
      </c>
      <c r="AB13" s="6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7">
        <v>0</v>
      </c>
      <c r="AI13" s="7">
        <v>0</v>
      </c>
      <c r="AJ13" s="7">
        <f t="shared" si="1"/>
        <v>0</v>
      </c>
      <c r="AK13" s="7">
        <f t="shared" si="2"/>
        <v>0</v>
      </c>
      <c r="AL13" s="10">
        <f t="shared" si="3"/>
        <v>0</v>
      </c>
      <c r="AM13" s="10">
        <f t="shared" si="4"/>
        <v>0</v>
      </c>
      <c r="AN13" s="10">
        <f t="shared" si="5"/>
        <v>0</v>
      </c>
      <c r="AO13" s="10">
        <f t="shared" si="6"/>
        <v>0</v>
      </c>
      <c r="AP13" s="10">
        <f t="shared" si="7"/>
        <v>0</v>
      </c>
      <c r="AQ13" s="10">
        <f t="shared" si="8"/>
        <v>0</v>
      </c>
      <c r="AR13" s="10">
        <f t="shared" si="9"/>
        <v>0</v>
      </c>
      <c r="AS13" s="10">
        <f t="shared" si="10"/>
        <v>0</v>
      </c>
      <c r="AT13" s="7">
        <f t="shared" si="11"/>
        <v>0</v>
      </c>
      <c r="AU13" s="7">
        <f t="shared" si="12"/>
        <v>0</v>
      </c>
      <c r="AV13" s="7">
        <f t="shared" si="13"/>
        <v>0</v>
      </c>
      <c r="AW13" s="7">
        <f t="shared" si="14"/>
        <v>0</v>
      </c>
      <c r="AX13" s="10">
        <f t="shared" si="15"/>
        <v>0</v>
      </c>
      <c r="AY13" s="7">
        <f t="shared" si="16"/>
        <v>0</v>
      </c>
      <c r="AZ13" s="10">
        <f t="shared" si="17"/>
        <v>0</v>
      </c>
      <c r="BA13" s="7">
        <f t="shared" si="18"/>
        <v>0</v>
      </c>
      <c r="BB13" s="24">
        <v>0</v>
      </c>
      <c r="BC13" s="17">
        <v>0</v>
      </c>
    </row>
    <row r="14" spans="1:59" ht="13.5" customHeight="1" x14ac:dyDescent="0.15">
      <c r="A14" s="42" t="s">
        <v>50</v>
      </c>
      <c r="B14" s="2">
        <v>6</v>
      </c>
      <c r="C14" s="2">
        <v>411430</v>
      </c>
      <c r="D14" s="2">
        <v>9</v>
      </c>
      <c r="E14" s="2">
        <v>601919</v>
      </c>
      <c r="F14" s="2">
        <v>11</v>
      </c>
      <c r="G14" s="2">
        <v>739956</v>
      </c>
      <c r="H14" s="6">
        <v>9</v>
      </c>
      <c r="I14" s="6">
        <v>645892</v>
      </c>
      <c r="J14" s="6">
        <v>7</v>
      </c>
      <c r="K14" s="6">
        <v>769524</v>
      </c>
      <c r="L14" s="6">
        <v>0</v>
      </c>
      <c r="M14" s="6">
        <v>0</v>
      </c>
      <c r="N14" s="6">
        <v>17</v>
      </c>
      <c r="O14" s="6">
        <v>1432272</v>
      </c>
      <c r="P14" s="6">
        <v>9</v>
      </c>
      <c r="Q14" s="6">
        <v>846274</v>
      </c>
      <c r="R14" s="6">
        <v>8</v>
      </c>
      <c r="S14" s="6">
        <v>894199</v>
      </c>
      <c r="T14" s="6">
        <v>3</v>
      </c>
      <c r="U14" s="6">
        <v>399583</v>
      </c>
      <c r="V14" s="6">
        <v>2</v>
      </c>
      <c r="W14" s="6">
        <v>115646</v>
      </c>
      <c r="X14" s="6">
        <v>1</v>
      </c>
      <c r="Y14" s="6">
        <v>72956</v>
      </c>
      <c r="Z14" s="6">
        <v>6</v>
      </c>
      <c r="AA14" s="6">
        <v>327984</v>
      </c>
      <c r="AB14" s="6">
        <v>2</v>
      </c>
      <c r="AC14" s="6">
        <v>67252</v>
      </c>
      <c r="AD14" s="6">
        <v>8</v>
      </c>
      <c r="AE14" s="6">
        <v>696036</v>
      </c>
      <c r="AF14" s="6">
        <v>3</v>
      </c>
      <c r="AG14" s="6">
        <v>226090</v>
      </c>
      <c r="AH14" s="7">
        <v>137</v>
      </c>
      <c r="AI14" s="7">
        <v>9849040</v>
      </c>
      <c r="AJ14" s="7">
        <f t="shared" si="1"/>
        <v>146</v>
      </c>
      <c r="AK14" s="7">
        <f t="shared" si="2"/>
        <v>10695314</v>
      </c>
      <c r="AL14" s="10">
        <f t="shared" si="3"/>
        <v>154</v>
      </c>
      <c r="AM14" s="10">
        <f t="shared" si="4"/>
        <v>11589513</v>
      </c>
      <c r="AN14" s="10">
        <f t="shared" si="5"/>
        <v>157</v>
      </c>
      <c r="AO14" s="10">
        <f t="shared" si="6"/>
        <v>11989096</v>
      </c>
      <c r="AP14" s="10">
        <f t="shared" si="7"/>
        <v>159</v>
      </c>
      <c r="AQ14" s="10">
        <f t="shared" si="8"/>
        <v>12104742</v>
      </c>
      <c r="AR14" s="10">
        <f t="shared" si="9"/>
        <v>160</v>
      </c>
      <c r="AS14" s="10">
        <f t="shared" si="10"/>
        <v>12177698</v>
      </c>
      <c r="AT14" s="7">
        <f t="shared" si="11"/>
        <v>166</v>
      </c>
      <c r="AU14" s="7">
        <f t="shared" si="12"/>
        <v>12505682</v>
      </c>
      <c r="AV14" s="7">
        <f t="shared" si="13"/>
        <v>168</v>
      </c>
      <c r="AW14" s="7">
        <f t="shared" si="14"/>
        <v>12572934</v>
      </c>
      <c r="AX14" s="10">
        <f t="shared" si="15"/>
        <v>176</v>
      </c>
      <c r="AY14" s="7">
        <f t="shared" si="16"/>
        <v>13268970</v>
      </c>
      <c r="AZ14" s="10">
        <f t="shared" si="17"/>
        <v>179</v>
      </c>
      <c r="BA14" s="7">
        <f t="shared" si="18"/>
        <v>13495060</v>
      </c>
      <c r="BB14" s="22">
        <v>4</v>
      </c>
      <c r="BC14" s="16">
        <v>329720</v>
      </c>
    </row>
    <row r="15" spans="1:59" ht="13.5" customHeight="1" x14ac:dyDescent="0.15">
      <c r="A15" s="42" t="s">
        <v>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6">
        <v>0</v>
      </c>
      <c r="I15" s="6">
        <v>0</v>
      </c>
      <c r="J15" s="6">
        <v>0</v>
      </c>
      <c r="K15" s="6">
        <v>0</v>
      </c>
      <c r="L15" s="6">
        <v>1</v>
      </c>
      <c r="M15" s="6">
        <v>8250</v>
      </c>
      <c r="N15" s="6">
        <v>7</v>
      </c>
      <c r="O15" s="6">
        <v>85488</v>
      </c>
      <c r="P15" s="6" t="s">
        <v>44</v>
      </c>
      <c r="Q15" s="6" t="s">
        <v>45</v>
      </c>
      <c r="R15" s="6" t="s">
        <v>44</v>
      </c>
      <c r="S15" s="6" t="s">
        <v>44</v>
      </c>
      <c r="T15" s="6" t="s">
        <v>44</v>
      </c>
      <c r="U15" s="6" t="s">
        <v>44</v>
      </c>
      <c r="V15" s="6" t="s">
        <v>31</v>
      </c>
      <c r="W15" s="6" t="s">
        <v>31</v>
      </c>
      <c r="X15" s="6" t="s">
        <v>31</v>
      </c>
      <c r="Y15" s="6" t="s">
        <v>31</v>
      </c>
      <c r="Z15" s="6" t="s">
        <v>31</v>
      </c>
      <c r="AA15" s="6" t="s">
        <v>31</v>
      </c>
      <c r="AB15" s="6" t="s">
        <v>31</v>
      </c>
      <c r="AC15" s="6" t="s">
        <v>31</v>
      </c>
      <c r="AD15" s="6" t="s">
        <v>31</v>
      </c>
      <c r="AE15" s="6" t="s">
        <v>31</v>
      </c>
      <c r="AF15" s="6" t="s">
        <v>31</v>
      </c>
      <c r="AG15" s="6" t="s">
        <v>31</v>
      </c>
      <c r="AH15" s="7">
        <v>9</v>
      </c>
      <c r="AI15" s="7">
        <v>162369</v>
      </c>
      <c r="AJ15" s="7">
        <f t="shared" si="1"/>
        <v>9</v>
      </c>
      <c r="AK15" s="7">
        <f t="shared" si="2"/>
        <v>162369</v>
      </c>
      <c r="AL15" s="10">
        <f t="shared" si="3"/>
        <v>9</v>
      </c>
      <c r="AM15" s="10">
        <f t="shared" si="4"/>
        <v>162369</v>
      </c>
      <c r="AN15" s="10">
        <f t="shared" si="5"/>
        <v>9</v>
      </c>
      <c r="AO15" s="10">
        <f t="shared" si="6"/>
        <v>162369</v>
      </c>
      <c r="AP15" s="10">
        <f t="shared" si="7"/>
        <v>9</v>
      </c>
      <c r="AQ15" s="10">
        <f t="shared" si="8"/>
        <v>162369</v>
      </c>
      <c r="AR15" s="10">
        <f t="shared" si="9"/>
        <v>9</v>
      </c>
      <c r="AS15" s="10">
        <f t="shared" si="10"/>
        <v>162369</v>
      </c>
      <c r="AT15" s="7">
        <f t="shared" si="11"/>
        <v>9</v>
      </c>
      <c r="AU15" s="7">
        <f t="shared" si="12"/>
        <v>162369</v>
      </c>
      <c r="AV15" s="7">
        <f t="shared" si="13"/>
        <v>9</v>
      </c>
      <c r="AW15" s="7">
        <f t="shared" si="14"/>
        <v>162369</v>
      </c>
      <c r="AX15" s="10">
        <f t="shared" si="15"/>
        <v>9</v>
      </c>
      <c r="AY15" s="7">
        <f t="shared" si="16"/>
        <v>162369</v>
      </c>
      <c r="AZ15" s="10">
        <f t="shared" si="17"/>
        <v>9</v>
      </c>
      <c r="BA15" s="7">
        <f t="shared" si="18"/>
        <v>162369</v>
      </c>
      <c r="BB15" s="22" t="s">
        <v>31</v>
      </c>
      <c r="BC15" s="16" t="s">
        <v>31</v>
      </c>
    </row>
    <row r="16" spans="1:59" ht="13.5" customHeight="1" x14ac:dyDescent="0.15">
      <c r="A16" s="42" t="s">
        <v>11</v>
      </c>
      <c r="B16" s="2" t="s">
        <v>12</v>
      </c>
      <c r="C16" s="2" t="s">
        <v>12</v>
      </c>
      <c r="D16" s="2" t="s">
        <v>12</v>
      </c>
      <c r="E16" s="2" t="s">
        <v>12</v>
      </c>
      <c r="F16" s="2" t="s">
        <v>31</v>
      </c>
      <c r="G16" s="2" t="s">
        <v>31</v>
      </c>
      <c r="H16" s="6" t="s">
        <v>31</v>
      </c>
      <c r="I16" s="6" t="s">
        <v>31</v>
      </c>
      <c r="J16" s="6" t="s">
        <v>31</v>
      </c>
      <c r="K16" s="6" t="s">
        <v>31</v>
      </c>
      <c r="L16" s="6" t="s">
        <v>31</v>
      </c>
      <c r="M16" s="6" t="s">
        <v>31</v>
      </c>
      <c r="N16" s="6" t="s">
        <v>31</v>
      </c>
      <c r="O16" s="6" t="s">
        <v>31</v>
      </c>
      <c r="P16" s="6" t="s">
        <v>31</v>
      </c>
      <c r="Q16" s="6" t="s">
        <v>31</v>
      </c>
      <c r="R16" s="6" t="s">
        <v>31</v>
      </c>
      <c r="S16" s="6" t="s">
        <v>31</v>
      </c>
      <c r="T16" s="6" t="s">
        <v>31</v>
      </c>
      <c r="U16" s="6" t="s">
        <v>31</v>
      </c>
      <c r="V16" s="6" t="s">
        <v>31</v>
      </c>
      <c r="W16" s="6" t="s">
        <v>31</v>
      </c>
      <c r="X16" s="6" t="s">
        <v>31</v>
      </c>
      <c r="Y16" s="6" t="s">
        <v>31</v>
      </c>
      <c r="Z16" s="6" t="s">
        <v>31</v>
      </c>
      <c r="AA16" s="6" t="s">
        <v>31</v>
      </c>
      <c r="AB16" s="6" t="s">
        <v>31</v>
      </c>
      <c r="AC16" s="6" t="s">
        <v>31</v>
      </c>
      <c r="AD16" s="6" t="s">
        <v>31</v>
      </c>
      <c r="AE16" s="6" t="s">
        <v>31</v>
      </c>
      <c r="AF16" s="6" t="s">
        <v>31</v>
      </c>
      <c r="AG16" s="6" t="s">
        <v>31</v>
      </c>
      <c r="AH16" s="7">
        <v>143</v>
      </c>
      <c r="AI16" s="7">
        <v>723991</v>
      </c>
      <c r="AJ16" s="7">
        <f t="shared" si="1"/>
        <v>143</v>
      </c>
      <c r="AK16" s="7">
        <f t="shared" si="2"/>
        <v>723991</v>
      </c>
      <c r="AL16" s="10">
        <f t="shared" si="3"/>
        <v>143</v>
      </c>
      <c r="AM16" s="10">
        <f t="shared" si="4"/>
        <v>723991</v>
      </c>
      <c r="AN16" s="10">
        <f t="shared" si="5"/>
        <v>143</v>
      </c>
      <c r="AO16" s="10">
        <f t="shared" si="6"/>
        <v>723991</v>
      </c>
      <c r="AP16" s="10">
        <f t="shared" si="7"/>
        <v>143</v>
      </c>
      <c r="AQ16" s="10">
        <f t="shared" si="8"/>
        <v>723991</v>
      </c>
      <c r="AR16" s="10">
        <f t="shared" si="9"/>
        <v>143</v>
      </c>
      <c r="AS16" s="10">
        <f t="shared" si="10"/>
        <v>723991</v>
      </c>
      <c r="AT16" s="7">
        <f t="shared" si="11"/>
        <v>143</v>
      </c>
      <c r="AU16" s="7">
        <f t="shared" si="12"/>
        <v>723991</v>
      </c>
      <c r="AV16" s="7">
        <f t="shared" si="13"/>
        <v>143</v>
      </c>
      <c r="AW16" s="7">
        <f t="shared" si="14"/>
        <v>723991</v>
      </c>
      <c r="AX16" s="10">
        <f t="shared" si="15"/>
        <v>143</v>
      </c>
      <c r="AY16" s="7">
        <f t="shared" si="16"/>
        <v>723991</v>
      </c>
      <c r="AZ16" s="10">
        <f t="shared" si="17"/>
        <v>143</v>
      </c>
      <c r="BA16" s="7">
        <f t="shared" si="18"/>
        <v>723991</v>
      </c>
      <c r="BB16" s="22" t="s">
        <v>31</v>
      </c>
      <c r="BC16" s="16" t="s">
        <v>31</v>
      </c>
    </row>
    <row r="17" spans="1:55" ht="13.5" customHeight="1" x14ac:dyDescent="0.15">
      <c r="A17" s="42" t="s">
        <v>47</v>
      </c>
      <c r="B17" s="2" t="s">
        <v>12</v>
      </c>
      <c r="C17" s="2" t="s">
        <v>12</v>
      </c>
      <c r="D17" s="2" t="s">
        <v>12</v>
      </c>
      <c r="E17" s="2" t="s">
        <v>12</v>
      </c>
      <c r="F17" s="2" t="s">
        <v>31</v>
      </c>
      <c r="G17" s="2" t="s">
        <v>31</v>
      </c>
      <c r="H17" s="6" t="s">
        <v>31</v>
      </c>
      <c r="I17" s="6" t="s">
        <v>31</v>
      </c>
      <c r="J17" s="6" t="s">
        <v>31</v>
      </c>
      <c r="K17" s="6" t="s">
        <v>31</v>
      </c>
      <c r="L17" s="6" t="s">
        <v>31</v>
      </c>
      <c r="M17" s="6" t="s">
        <v>31</v>
      </c>
      <c r="N17" s="6" t="s">
        <v>31</v>
      </c>
      <c r="O17" s="6" t="s">
        <v>31</v>
      </c>
      <c r="P17" s="6" t="s">
        <v>31</v>
      </c>
      <c r="Q17" s="6" t="s">
        <v>31</v>
      </c>
      <c r="R17" s="6" t="s">
        <v>31</v>
      </c>
      <c r="S17" s="6" t="s">
        <v>31</v>
      </c>
      <c r="T17" s="6" t="s">
        <v>31</v>
      </c>
      <c r="U17" s="6" t="s">
        <v>31</v>
      </c>
      <c r="V17" s="6" t="s">
        <v>31</v>
      </c>
      <c r="W17" s="6" t="s">
        <v>31</v>
      </c>
      <c r="X17" s="6" t="s">
        <v>31</v>
      </c>
      <c r="Y17" s="6" t="s">
        <v>31</v>
      </c>
      <c r="Z17" s="6" t="s">
        <v>31</v>
      </c>
      <c r="AA17" s="6" t="s">
        <v>31</v>
      </c>
      <c r="AB17" s="6" t="s">
        <v>31</v>
      </c>
      <c r="AC17" s="6" t="s">
        <v>31</v>
      </c>
      <c r="AD17" s="6" t="s">
        <v>31</v>
      </c>
      <c r="AE17" s="6" t="s">
        <v>31</v>
      </c>
      <c r="AF17" s="6" t="s">
        <v>31</v>
      </c>
      <c r="AG17" s="6" t="s">
        <v>31</v>
      </c>
      <c r="AH17" s="7">
        <v>21</v>
      </c>
      <c r="AI17" s="7">
        <v>21777</v>
      </c>
      <c r="AJ17" s="7">
        <f t="shared" si="1"/>
        <v>21</v>
      </c>
      <c r="AK17" s="7">
        <f t="shared" si="2"/>
        <v>21777</v>
      </c>
      <c r="AL17" s="10">
        <f t="shared" si="3"/>
        <v>21</v>
      </c>
      <c r="AM17" s="10">
        <f t="shared" si="4"/>
        <v>21777</v>
      </c>
      <c r="AN17" s="10">
        <f t="shared" si="5"/>
        <v>21</v>
      </c>
      <c r="AO17" s="10">
        <f t="shared" si="6"/>
        <v>21777</v>
      </c>
      <c r="AP17" s="10">
        <f t="shared" si="7"/>
        <v>21</v>
      </c>
      <c r="AQ17" s="10">
        <f t="shared" si="8"/>
        <v>21777</v>
      </c>
      <c r="AR17" s="10">
        <f t="shared" si="9"/>
        <v>21</v>
      </c>
      <c r="AS17" s="10">
        <f t="shared" si="10"/>
        <v>21777</v>
      </c>
      <c r="AT17" s="7">
        <f t="shared" si="11"/>
        <v>21</v>
      </c>
      <c r="AU17" s="7">
        <f t="shared" si="12"/>
        <v>21777</v>
      </c>
      <c r="AV17" s="7">
        <f t="shared" si="13"/>
        <v>21</v>
      </c>
      <c r="AW17" s="7">
        <f t="shared" si="14"/>
        <v>21777</v>
      </c>
      <c r="AX17" s="10">
        <f t="shared" si="15"/>
        <v>21</v>
      </c>
      <c r="AY17" s="7">
        <f t="shared" si="16"/>
        <v>21777</v>
      </c>
      <c r="AZ17" s="10">
        <f t="shared" si="17"/>
        <v>21</v>
      </c>
      <c r="BA17" s="7">
        <f t="shared" si="18"/>
        <v>21777</v>
      </c>
      <c r="BB17" s="22" t="s">
        <v>31</v>
      </c>
      <c r="BC17" s="16" t="s">
        <v>31</v>
      </c>
    </row>
    <row r="18" spans="1:55" ht="13.5" customHeight="1" x14ac:dyDescent="0.15">
      <c r="A18" s="42" t="s">
        <v>13</v>
      </c>
      <c r="B18" s="2" t="s">
        <v>12</v>
      </c>
      <c r="C18" s="2" t="s">
        <v>12</v>
      </c>
      <c r="D18" s="2" t="s">
        <v>12</v>
      </c>
      <c r="E18" s="2" t="s">
        <v>12</v>
      </c>
      <c r="F18" s="2" t="s">
        <v>31</v>
      </c>
      <c r="G18" s="2" t="s">
        <v>31</v>
      </c>
      <c r="H18" s="6" t="s">
        <v>31</v>
      </c>
      <c r="I18" s="6" t="s">
        <v>31</v>
      </c>
      <c r="J18" s="6" t="s">
        <v>31</v>
      </c>
      <c r="K18" s="6" t="s">
        <v>31</v>
      </c>
      <c r="L18" s="6" t="s">
        <v>31</v>
      </c>
      <c r="M18" s="6" t="s">
        <v>31</v>
      </c>
      <c r="N18" s="6" t="s">
        <v>31</v>
      </c>
      <c r="O18" s="6" t="s">
        <v>31</v>
      </c>
      <c r="P18" s="6" t="s">
        <v>31</v>
      </c>
      <c r="Q18" s="6" t="s">
        <v>31</v>
      </c>
      <c r="R18" s="6" t="s">
        <v>31</v>
      </c>
      <c r="S18" s="6" t="s">
        <v>31</v>
      </c>
      <c r="T18" s="6" t="s">
        <v>31</v>
      </c>
      <c r="U18" s="6" t="s">
        <v>31</v>
      </c>
      <c r="V18" s="6" t="s">
        <v>31</v>
      </c>
      <c r="W18" s="6" t="s">
        <v>31</v>
      </c>
      <c r="X18" s="6" t="s">
        <v>31</v>
      </c>
      <c r="Y18" s="6" t="s">
        <v>31</v>
      </c>
      <c r="Z18" s="6" t="s">
        <v>31</v>
      </c>
      <c r="AA18" s="6" t="s">
        <v>31</v>
      </c>
      <c r="AB18" s="6" t="s">
        <v>31</v>
      </c>
      <c r="AC18" s="6" t="s">
        <v>31</v>
      </c>
      <c r="AD18" s="6" t="s">
        <v>31</v>
      </c>
      <c r="AE18" s="6" t="s">
        <v>31</v>
      </c>
      <c r="AF18" s="6" t="s">
        <v>31</v>
      </c>
      <c r="AG18" s="6" t="s">
        <v>31</v>
      </c>
      <c r="AH18" s="7">
        <v>9</v>
      </c>
      <c r="AI18" s="7">
        <v>116226</v>
      </c>
      <c r="AJ18" s="7">
        <f t="shared" si="1"/>
        <v>9</v>
      </c>
      <c r="AK18" s="7">
        <f t="shared" si="2"/>
        <v>116226</v>
      </c>
      <c r="AL18" s="10">
        <f t="shared" si="3"/>
        <v>9</v>
      </c>
      <c r="AM18" s="10">
        <f t="shared" si="4"/>
        <v>116226</v>
      </c>
      <c r="AN18" s="10">
        <f t="shared" si="5"/>
        <v>9</v>
      </c>
      <c r="AO18" s="10">
        <f t="shared" si="6"/>
        <v>116226</v>
      </c>
      <c r="AP18" s="10">
        <f t="shared" si="7"/>
        <v>9</v>
      </c>
      <c r="AQ18" s="10">
        <f t="shared" si="8"/>
        <v>116226</v>
      </c>
      <c r="AR18" s="10">
        <f t="shared" si="9"/>
        <v>9</v>
      </c>
      <c r="AS18" s="10">
        <f t="shared" si="10"/>
        <v>116226</v>
      </c>
      <c r="AT18" s="7">
        <f t="shared" si="11"/>
        <v>9</v>
      </c>
      <c r="AU18" s="7">
        <f t="shared" si="12"/>
        <v>116226</v>
      </c>
      <c r="AV18" s="7">
        <f t="shared" si="13"/>
        <v>9</v>
      </c>
      <c r="AW18" s="7">
        <f t="shared" si="14"/>
        <v>116226</v>
      </c>
      <c r="AX18" s="10">
        <f t="shared" si="15"/>
        <v>9</v>
      </c>
      <c r="AY18" s="7">
        <f t="shared" si="16"/>
        <v>116226</v>
      </c>
      <c r="AZ18" s="10">
        <f t="shared" si="17"/>
        <v>9</v>
      </c>
      <c r="BA18" s="7">
        <f t="shared" si="18"/>
        <v>116226</v>
      </c>
      <c r="BB18" s="22" t="s">
        <v>31</v>
      </c>
      <c r="BC18" s="16" t="s">
        <v>31</v>
      </c>
    </row>
    <row r="19" spans="1:55" ht="13.5" customHeight="1" x14ac:dyDescent="0.15">
      <c r="A19" s="42" t="s">
        <v>14</v>
      </c>
      <c r="B19" s="2" t="s">
        <v>12</v>
      </c>
      <c r="C19" s="2" t="s">
        <v>12</v>
      </c>
      <c r="D19" s="2" t="s">
        <v>12</v>
      </c>
      <c r="E19" s="2" t="s">
        <v>12</v>
      </c>
      <c r="F19" s="2" t="s">
        <v>31</v>
      </c>
      <c r="G19" s="2" t="s">
        <v>31</v>
      </c>
      <c r="H19" s="6" t="s">
        <v>31</v>
      </c>
      <c r="I19" s="6" t="s">
        <v>31</v>
      </c>
      <c r="J19" s="6" t="s">
        <v>31</v>
      </c>
      <c r="K19" s="6" t="s">
        <v>31</v>
      </c>
      <c r="L19" s="6" t="s">
        <v>31</v>
      </c>
      <c r="M19" s="6" t="s">
        <v>31</v>
      </c>
      <c r="N19" s="6" t="s">
        <v>31</v>
      </c>
      <c r="O19" s="6" t="s">
        <v>31</v>
      </c>
      <c r="P19" s="6" t="s">
        <v>31</v>
      </c>
      <c r="Q19" s="6" t="s">
        <v>31</v>
      </c>
      <c r="R19" s="6" t="s">
        <v>31</v>
      </c>
      <c r="S19" s="6" t="s">
        <v>31</v>
      </c>
      <c r="T19" s="6" t="s">
        <v>31</v>
      </c>
      <c r="U19" s="6" t="s">
        <v>31</v>
      </c>
      <c r="V19" s="6" t="s">
        <v>31</v>
      </c>
      <c r="W19" s="6" t="s">
        <v>31</v>
      </c>
      <c r="X19" s="6" t="s">
        <v>31</v>
      </c>
      <c r="Y19" s="6" t="s">
        <v>31</v>
      </c>
      <c r="Z19" s="6" t="s">
        <v>31</v>
      </c>
      <c r="AA19" s="6" t="s">
        <v>31</v>
      </c>
      <c r="AB19" s="6" t="s">
        <v>31</v>
      </c>
      <c r="AC19" s="6" t="s">
        <v>31</v>
      </c>
      <c r="AD19" s="6" t="s">
        <v>31</v>
      </c>
      <c r="AE19" s="6" t="s">
        <v>31</v>
      </c>
      <c r="AF19" s="6" t="s">
        <v>31</v>
      </c>
      <c r="AG19" s="6" t="s">
        <v>31</v>
      </c>
      <c r="AH19" s="7">
        <v>50</v>
      </c>
      <c r="AI19" s="7">
        <v>2001029</v>
      </c>
      <c r="AJ19" s="7">
        <f t="shared" si="1"/>
        <v>50</v>
      </c>
      <c r="AK19" s="7">
        <f t="shared" si="2"/>
        <v>2001029</v>
      </c>
      <c r="AL19" s="10">
        <f t="shared" si="3"/>
        <v>50</v>
      </c>
      <c r="AM19" s="10">
        <f t="shared" si="4"/>
        <v>2001029</v>
      </c>
      <c r="AN19" s="10">
        <f t="shared" si="5"/>
        <v>50</v>
      </c>
      <c r="AO19" s="10">
        <f t="shared" si="6"/>
        <v>2001029</v>
      </c>
      <c r="AP19" s="10">
        <f t="shared" si="7"/>
        <v>50</v>
      </c>
      <c r="AQ19" s="10">
        <f t="shared" si="8"/>
        <v>2001029</v>
      </c>
      <c r="AR19" s="10">
        <f t="shared" si="9"/>
        <v>50</v>
      </c>
      <c r="AS19" s="10">
        <f t="shared" si="10"/>
        <v>2001029</v>
      </c>
      <c r="AT19" s="7">
        <f t="shared" si="11"/>
        <v>50</v>
      </c>
      <c r="AU19" s="7">
        <f t="shared" si="12"/>
        <v>2001029</v>
      </c>
      <c r="AV19" s="7">
        <f t="shared" si="13"/>
        <v>50</v>
      </c>
      <c r="AW19" s="7">
        <f t="shared" si="14"/>
        <v>2001029</v>
      </c>
      <c r="AX19" s="10">
        <f t="shared" si="15"/>
        <v>50</v>
      </c>
      <c r="AY19" s="7">
        <f t="shared" si="16"/>
        <v>2001029</v>
      </c>
      <c r="AZ19" s="10">
        <f t="shared" si="17"/>
        <v>50</v>
      </c>
      <c r="BA19" s="7">
        <f t="shared" si="18"/>
        <v>2001029</v>
      </c>
      <c r="BB19" s="22" t="s">
        <v>31</v>
      </c>
      <c r="BC19" s="16" t="s">
        <v>31</v>
      </c>
    </row>
    <row r="20" spans="1:55" ht="13.5" customHeight="1" x14ac:dyDescent="0.15">
      <c r="A20" s="42" t="s">
        <v>15</v>
      </c>
      <c r="B20" s="2" t="s">
        <v>12</v>
      </c>
      <c r="C20" s="2" t="s">
        <v>12</v>
      </c>
      <c r="D20" s="2" t="s">
        <v>12</v>
      </c>
      <c r="E20" s="2" t="s">
        <v>12</v>
      </c>
      <c r="F20" s="2" t="s">
        <v>31</v>
      </c>
      <c r="G20" s="2" t="s">
        <v>31</v>
      </c>
      <c r="H20" s="6" t="s">
        <v>31</v>
      </c>
      <c r="I20" s="6" t="s">
        <v>31</v>
      </c>
      <c r="J20" s="6" t="s">
        <v>31</v>
      </c>
      <c r="K20" s="6" t="s">
        <v>31</v>
      </c>
      <c r="L20" s="6" t="s">
        <v>31</v>
      </c>
      <c r="M20" s="6" t="s">
        <v>31</v>
      </c>
      <c r="N20" s="6" t="s">
        <v>31</v>
      </c>
      <c r="O20" s="6" t="s">
        <v>31</v>
      </c>
      <c r="P20" s="6" t="s">
        <v>31</v>
      </c>
      <c r="Q20" s="6" t="s">
        <v>31</v>
      </c>
      <c r="R20" s="6" t="s">
        <v>31</v>
      </c>
      <c r="S20" s="6" t="s">
        <v>31</v>
      </c>
      <c r="T20" s="6" t="s">
        <v>31</v>
      </c>
      <c r="U20" s="6" t="s">
        <v>31</v>
      </c>
      <c r="V20" s="6" t="s">
        <v>31</v>
      </c>
      <c r="W20" s="6" t="s">
        <v>31</v>
      </c>
      <c r="X20" s="6" t="s">
        <v>31</v>
      </c>
      <c r="Y20" s="6" t="s">
        <v>31</v>
      </c>
      <c r="Z20" s="6" t="s">
        <v>31</v>
      </c>
      <c r="AA20" s="6" t="s">
        <v>31</v>
      </c>
      <c r="AB20" s="6" t="s">
        <v>31</v>
      </c>
      <c r="AC20" s="6" t="s">
        <v>31</v>
      </c>
      <c r="AD20" s="6" t="s">
        <v>31</v>
      </c>
      <c r="AE20" s="6" t="s">
        <v>31</v>
      </c>
      <c r="AF20" s="6" t="s">
        <v>31</v>
      </c>
      <c r="AG20" s="6" t="s">
        <v>31</v>
      </c>
      <c r="AH20" s="7">
        <v>32</v>
      </c>
      <c r="AI20" s="7">
        <v>380367</v>
      </c>
      <c r="AJ20" s="7">
        <f t="shared" si="1"/>
        <v>32</v>
      </c>
      <c r="AK20" s="7">
        <f t="shared" si="2"/>
        <v>380367</v>
      </c>
      <c r="AL20" s="10">
        <f t="shared" si="3"/>
        <v>32</v>
      </c>
      <c r="AM20" s="10">
        <f t="shared" si="4"/>
        <v>380367</v>
      </c>
      <c r="AN20" s="10">
        <f t="shared" si="5"/>
        <v>32</v>
      </c>
      <c r="AO20" s="10">
        <f t="shared" si="6"/>
        <v>380367</v>
      </c>
      <c r="AP20" s="10">
        <f t="shared" si="7"/>
        <v>32</v>
      </c>
      <c r="AQ20" s="10">
        <f t="shared" si="8"/>
        <v>380367</v>
      </c>
      <c r="AR20" s="10">
        <f t="shared" si="9"/>
        <v>32</v>
      </c>
      <c r="AS20" s="10">
        <f t="shared" si="10"/>
        <v>380367</v>
      </c>
      <c r="AT20" s="7">
        <f t="shared" si="11"/>
        <v>32</v>
      </c>
      <c r="AU20" s="7">
        <f t="shared" si="12"/>
        <v>380367</v>
      </c>
      <c r="AV20" s="7">
        <f t="shared" si="13"/>
        <v>32</v>
      </c>
      <c r="AW20" s="7">
        <f t="shared" si="14"/>
        <v>380367</v>
      </c>
      <c r="AX20" s="10">
        <f t="shared" si="15"/>
        <v>32</v>
      </c>
      <c r="AY20" s="7">
        <f t="shared" si="16"/>
        <v>380367</v>
      </c>
      <c r="AZ20" s="10">
        <f t="shared" si="17"/>
        <v>32</v>
      </c>
      <c r="BA20" s="7">
        <f t="shared" si="18"/>
        <v>380367</v>
      </c>
      <c r="BB20" s="22" t="s">
        <v>31</v>
      </c>
      <c r="BC20" s="16" t="s">
        <v>31</v>
      </c>
    </row>
    <row r="21" spans="1:55" ht="13.5" customHeight="1" x14ac:dyDescent="0.15">
      <c r="A21" s="42" t="s">
        <v>16</v>
      </c>
      <c r="B21" s="2" t="s">
        <v>12</v>
      </c>
      <c r="C21" s="2" t="s">
        <v>12</v>
      </c>
      <c r="D21" s="2" t="s">
        <v>12</v>
      </c>
      <c r="E21" s="2" t="s">
        <v>12</v>
      </c>
      <c r="F21" s="2" t="s">
        <v>31</v>
      </c>
      <c r="G21" s="2" t="s">
        <v>31</v>
      </c>
      <c r="H21" s="6" t="s">
        <v>31</v>
      </c>
      <c r="I21" s="6" t="s">
        <v>31</v>
      </c>
      <c r="J21" s="6" t="s">
        <v>31</v>
      </c>
      <c r="K21" s="6" t="s">
        <v>31</v>
      </c>
      <c r="L21" s="6" t="s">
        <v>31</v>
      </c>
      <c r="M21" s="6" t="s">
        <v>31</v>
      </c>
      <c r="N21" s="6" t="s">
        <v>31</v>
      </c>
      <c r="O21" s="6" t="s">
        <v>31</v>
      </c>
      <c r="P21" s="6" t="s">
        <v>31</v>
      </c>
      <c r="Q21" s="6" t="s">
        <v>31</v>
      </c>
      <c r="R21" s="6" t="s">
        <v>31</v>
      </c>
      <c r="S21" s="6" t="s">
        <v>31</v>
      </c>
      <c r="T21" s="6" t="s">
        <v>31</v>
      </c>
      <c r="U21" s="6" t="s">
        <v>31</v>
      </c>
      <c r="V21" s="6" t="s">
        <v>31</v>
      </c>
      <c r="W21" s="6" t="s">
        <v>31</v>
      </c>
      <c r="X21" s="6" t="s">
        <v>31</v>
      </c>
      <c r="Y21" s="6" t="s">
        <v>31</v>
      </c>
      <c r="Z21" s="6" t="s">
        <v>31</v>
      </c>
      <c r="AA21" s="6" t="s">
        <v>31</v>
      </c>
      <c r="AB21" s="6" t="s">
        <v>31</v>
      </c>
      <c r="AC21" s="6" t="s">
        <v>31</v>
      </c>
      <c r="AD21" s="6" t="s">
        <v>31</v>
      </c>
      <c r="AE21" s="6" t="s">
        <v>31</v>
      </c>
      <c r="AF21" s="6" t="s">
        <v>31</v>
      </c>
      <c r="AG21" s="6" t="s">
        <v>31</v>
      </c>
      <c r="AH21" s="7">
        <v>1</v>
      </c>
      <c r="AI21" s="7">
        <v>12000</v>
      </c>
      <c r="AJ21" s="7">
        <f t="shared" si="1"/>
        <v>1</v>
      </c>
      <c r="AK21" s="7">
        <f t="shared" si="2"/>
        <v>12000</v>
      </c>
      <c r="AL21" s="10">
        <f t="shared" si="3"/>
        <v>1</v>
      </c>
      <c r="AM21" s="10">
        <f t="shared" si="4"/>
        <v>12000</v>
      </c>
      <c r="AN21" s="10">
        <f t="shared" si="5"/>
        <v>1</v>
      </c>
      <c r="AO21" s="10">
        <f t="shared" si="6"/>
        <v>12000</v>
      </c>
      <c r="AP21" s="10">
        <f t="shared" si="7"/>
        <v>1</v>
      </c>
      <c r="AQ21" s="10">
        <f t="shared" si="8"/>
        <v>12000</v>
      </c>
      <c r="AR21" s="10">
        <f t="shared" si="9"/>
        <v>1</v>
      </c>
      <c r="AS21" s="10">
        <f t="shared" si="10"/>
        <v>12000</v>
      </c>
      <c r="AT21" s="7">
        <f t="shared" si="11"/>
        <v>1</v>
      </c>
      <c r="AU21" s="7">
        <f t="shared" si="12"/>
        <v>12000</v>
      </c>
      <c r="AV21" s="7">
        <f t="shared" si="13"/>
        <v>1</v>
      </c>
      <c r="AW21" s="7">
        <f t="shared" si="14"/>
        <v>12000</v>
      </c>
      <c r="AX21" s="10">
        <f t="shared" si="15"/>
        <v>1</v>
      </c>
      <c r="AY21" s="7">
        <f t="shared" si="16"/>
        <v>12000</v>
      </c>
      <c r="AZ21" s="10">
        <f t="shared" si="17"/>
        <v>1</v>
      </c>
      <c r="BA21" s="7">
        <f t="shared" si="18"/>
        <v>12000</v>
      </c>
      <c r="BB21" s="22" t="s">
        <v>31</v>
      </c>
      <c r="BC21" s="16" t="s">
        <v>31</v>
      </c>
    </row>
    <row r="22" spans="1:55" ht="13.5" customHeight="1" x14ac:dyDescent="0.15">
      <c r="A22" s="42" t="s">
        <v>17</v>
      </c>
      <c r="B22" s="2" t="s">
        <v>12</v>
      </c>
      <c r="C22" s="2" t="s">
        <v>12</v>
      </c>
      <c r="D22" s="2" t="s">
        <v>12</v>
      </c>
      <c r="E22" s="2" t="s">
        <v>12</v>
      </c>
      <c r="F22" s="2" t="s">
        <v>31</v>
      </c>
      <c r="G22" s="2" t="s">
        <v>31</v>
      </c>
      <c r="H22" s="6" t="s">
        <v>31</v>
      </c>
      <c r="I22" s="6" t="s">
        <v>31</v>
      </c>
      <c r="J22" s="6" t="s">
        <v>31</v>
      </c>
      <c r="K22" s="6" t="s">
        <v>31</v>
      </c>
      <c r="L22" s="6" t="s">
        <v>31</v>
      </c>
      <c r="M22" s="6" t="s">
        <v>31</v>
      </c>
      <c r="N22" s="6" t="s">
        <v>31</v>
      </c>
      <c r="O22" s="6" t="s">
        <v>31</v>
      </c>
      <c r="P22" s="6" t="s">
        <v>31</v>
      </c>
      <c r="Q22" s="6" t="s">
        <v>31</v>
      </c>
      <c r="R22" s="6" t="s">
        <v>31</v>
      </c>
      <c r="S22" s="6" t="s">
        <v>31</v>
      </c>
      <c r="T22" s="6" t="s">
        <v>31</v>
      </c>
      <c r="U22" s="6" t="s">
        <v>31</v>
      </c>
      <c r="V22" s="6" t="s">
        <v>31</v>
      </c>
      <c r="W22" s="6" t="s">
        <v>31</v>
      </c>
      <c r="X22" s="6" t="s">
        <v>31</v>
      </c>
      <c r="Y22" s="6" t="s">
        <v>31</v>
      </c>
      <c r="Z22" s="6" t="s">
        <v>31</v>
      </c>
      <c r="AA22" s="6" t="s">
        <v>31</v>
      </c>
      <c r="AB22" s="6" t="s">
        <v>31</v>
      </c>
      <c r="AC22" s="6" t="s">
        <v>31</v>
      </c>
      <c r="AD22" s="6" t="s">
        <v>31</v>
      </c>
      <c r="AE22" s="6" t="s">
        <v>31</v>
      </c>
      <c r="AF22" s="6" t="s">
        <v>31</v>
      </c>
      <c r="AG22" s="6" t="s">
        <v>31</v>
      </c>
      <c r="AH22" s="7">
        <v>1385</v>
      </c>
      <c r="AI22" s="7">
        <v>7031865</v>
      </c>
      <c r="AJ22" s="7">
        <f t="shared" si="1"/>
        <v>1385</v>
      </c>
      <c r="AK22" s="7">
        <f t="shared" si="2"/>
        <v>7031865</v>
      </c>
      <c r="AL22" s="10">
        <f t="shared" si="3"/>
        <v>1385</v>
      </c>
      <c r="AM22" s="10">
        <f t="shared" si="4"/>
        <v>7031865</v>
      </c>
      <c r="AN22" s="10">
        <f t="shared" si="5"/>
        <v>1385</v>
      </c>
      <c r="AO22" s="10">
        <f t="shared" si="6"/>
        <v>7031865</v>
      </c>
      <c r="AP22" s="10">
        <f t="shared" si="7"/>
        <v>1385</v>
      </c>
      <c r="AQ22" s="10">
        <f t="shared" si="8"/>
        <v>7031865</v>
      </c>
      <c r="AR22" s="10">
        <f t="shared" si="9"/>
        <v>1385</v>
      </c>
      <c r="AS22" s="10">
        <f t="shared" si="10"/>
        <v>7031865</v>
      </c>
      <c r="AT22" s="7">
        <f t="shared" si="11"/>
        <v>1385</v>
      </c>
      <c r="AU22" s="7">
        <f t="shared" si="12"/>
        <v>7031865</v>
      </c>
      <c r="AV22" s="7">
        <f t="shared" si="13"/>
        <v>1385</v>
      </c>
      <c r="AW22" s="7">
        <f t="shared" si="14"/>
        <v>7031865</v>
      </c>
      <c r="AX22" s="10">
        <f t="shared" si="15"/>
        <v>1385</v>
      </c>
      <c r="AY22" s="7">
        <f t="shared" si="16"/>
        <v>7031865</v>
      </c>
      <c r="AZ22" s="10">
        <f t="shared" si="17"/>
        <v>1385</v>
      </c>
      <c r="BA22" s="7">
        <f t="shared" si="18"/>
        <v>7031865</v>
      </c>
      <c r="BB22" s="22" t="s">
        <v>31</v>
      </c>
      <c r="BC22" s="16" t="s">
        <v>31</v>
      </c>
    </row>
    <row r="23" spans="1:55" ht="13.5" customHeight="1" x14ac:dyDescent="0.15">
      <c r="A23" s="42" t="s">
        <v>18</v>
      </c>
      <c r="B23" s="2" t="s">
        <v>12</v>
      </c>
      <c r="C23" s="2" t="s">
        <v>12</v>
      </c>
      <c r="D23" s="2" t="s">
        <v>12</v>
      </c>
      <c r="E23" s="2" t="s">
        <v>12</v>
      </c>
      <c r="F23" s="2" t="s">
        <v>31</v>
      </c>
      <c r="G23" s="2" t="s">
        <v>31</v>
      </c>
      <c r="H23" s="6" t="s">
        <v>31</v>
      </c>
      <c r="I23" s="6" t="s">
        <v>31</v>
      </c>
      <c r="J23" s="6" t="s">
        <v>31</v>
      </c>
      <c r="K23" s="6" t="s">
        <v>31</v>
      </c>
      <c r="L23" s="6" t="s">
        <v>31</v>
      </c>
      <c r="M23" s="6" t="s">
        <v>31</v>
      </c>
      <c r="N23" s="6" t="s">
        <v>31</v>
      </c>
      <c r="O23" s="6" t="s">
        <v>31</v>
      </c>
      <c r="P23" s="6" t="s">
        <v>31</v>
      </c>
      <c r="Q23" s="6" t="s">
        <v>31</v>
      </c>
      <c r="R23" s="6" t="s">
        <v>31</v>
      </c>
      <c r="S23" s="6" t="s">
        <v>31</v>
      </c>
      <c r="T23" s="6" t="s">
        <v>31</v>
      </c>
      <c r="U23" s="6" t="s">
        <v>31</v>
      </c>
      <c r="V23" s="6" t="s">
        <v>31</v>
      </c>
      <c r="W23" s="6" t="s">
        <v>31</v>
      </c>
      <c r="X23" s="6" t="s">
        <v>31</v>
      </c>
      <c r="Y23" s="6" t="s">
        <v>31</v>
      </c>
      <c r="Z23" s="6" t="s">
        <v>31</v>
      </c>
      <c r="AA23" s="6" t="s">
        <v>31</v>
      </c>
      <c r="AB23" s="6" t="s">
        <v>31</v>
      </c>
      <c r="AC23" s="6" t="s">
        <v>31</v>
      </c>
      <c r="AD23" s="6" t="s">
        <v>31</v>
      </c>
      <c r="AE23" s="6" t="s">
        <v>31</v>
      </c>
      <c r="AF23" s="6" t="s">
        <v>31</v>
      </c>
      <c r="AG23" s="6" t="s">
        <v>31</v>
      </c>
      <c r="AH23" s="7">
        <v>7</v>
      </c>
      <c r="AI23" s="7">
        <v>66101</v>
      </c>
      <c r="AJ23" s="7">
        <f t="shared" si="1"/>
        <v>7</v>
      </c>
      <c r="AK23" s="7">
        <f t="shared" si="2"/>
        <v>66101</v>
      </c>
      <c r="AL23" s="10">
        <f t="shared" si="3"/>
        <v>7</v>
      </c>
      <c r="AM23" s="10">
        <f t="shared" si="4"/>
        <v>66101</v>
      </c>
      <c r="AN23" s="10">
        <f t="shared" si="5"/>
        <v>7</v>
      </c>
      <c r="AO23" s="10">
        <f t="shared" si="6"/>
        <v>66101</v>
      </c>
      <c r="AP23" s="10">
        <f t="shared" si="7"/>
        <v>7</v>
      </c>
      <c r="AQ23" s="10">
        <f t="shared" si="8"/>
        <v>66101</v>
      </c>
      <c r="AR23" s="10">
        <f t="shared" si="9"/>
        <v>7</v>
      </c>
      <c r="AS23" s="10">
        <f t="shared" si="10"/>
        <v>66101</v>
      </c>
      <c r="AT23" s="7">
        <f t="shared" si="11"/>
        <v>7</v>
      </c>
      <c r="AU23" s="7">
        <f t="shared" si="12"/>
        <v>66101</v>
      </c>
      <c r="AV23" s="7">
        <f t="shared" si="13"/>
        <v>7</v>
      </c>
      <c r="AW23" s="7">
        <f t="shared" si="14"/>
        <v>66101</v>
      </c>
      <c r="AX23" s="10">
        <f t="shared" si="15"/>
        <v>7</v>
      </c>
      <c r="AY23" s="7">
        <f t="shared" si="16"/>
        <v>66101</v>
      </c>
      <c r="AZ23" s="10">
        <f t="shared" si="17"/>
        <v>7</v>
      </c>
      <c r="BA23" s="7">
        <f t="shared" si="18"/>
        <v>66101</v>
      </c>
      <c r="BB23" s="22" t="s">
        <v>31</v>
      </c>
      <c r="BC23" s="16" t="s">
        <v>31</v>
      </c>
    </row>
    <row r="24" spans="1:55" ht="13.5" customHeight="1" x14ac:dyDescent="0.15">
      <c r="A24" s="42" t="s">
        <v>19</v>
      </c>
      <c r="B24" s="2" t="s">
        <v>12</v>
      </c>
      <c r="C24" s="2" t="s">
        <v>12</v>
      </c>
      <c r="D24" s="2" t="s">
        <v>12</v>
      </c>
      <c r="E24" s="2" t="s">
        <v>12</v>
      </c>
      <c r="F24" s="2" t="s">
        <v>31</v>
      </c>
      <c r="G24" s="2" t="s">
        <v>31</v>
      </c>
      <c r="H24" s="6" t="s">
        <v>31</v>
      </c>
      <c r="I24" s="6" t="s">
        <v>31</v>
      </c>
      <c r="J24" s="6" t="s">
        <v>31</v>
      </c>
      <c r="K24" s="6" t="s">
        <v>31</v>
      </c>
      <c r="L24" s="6" t="s">
        <v>31</v>
      </c>
      <c r="M24" s="6" t="s">
        <v>31</v>
      </c>
      <c r="N24" s="6" t="s">
        <v>31</v>
      </c>
      <c r="O24" s="6" t="s">
        <v>31</v>
      </c>
      <c r="P24" s="6" t="s">
        <v>31</v>
      </c>
      <c r="Q24" s="6" t="s">
        <v>31</v>
      </c>
      <c r="R24" s="6" t="s">
        <v>31</v>
      </c>
      <c r="S24" s="6" t="s">
        <v>31</v>
      </c>
      <c r="T24" s="6" t="s">
        <v>31</v>
      </c>
      <c r="U24" s="6" t="s">
        <v>31</v>
      </c>
      <c r="V24" s="6" t="s">
        <v>31</v>
      </c>
      <c r="W24" s="6" t="s">
        <v>31</v>
      </c>
      <c r="X24" s="6" t="s">
        <v>31</v>
      </c>
      <c r="Y24" s="6" t="s">
        <v>31</v>
      </c>
      <c r="Z24" s="6" t="s">
        <v>31</v>
      </c>
      <c r="AA24" s="6" t="s">
        <v>31</v>
      </c>
      <c r="AB24" s="6" t="s">
        <v>31</v>
      </c>
      <c r="AC24" s="6" t="s">
        <v>31</v>
      </c>
      <c r="AD24" s="6" t="s">
        <v>31</v>
      </c>
      <c r="AE24" s="6" t="s">
        <v>31</v>
      </c>
      <c r="AF24" s="6" t="s">
        <v>31</v>
      </c>
      <c r="AG24" s="6" t="s">
        <v>31</v>
      </c>
      <c r="AH24" s="7">
        <v>38</v>
      </c>
      <c r="AI24" s="7">
        <v>118061</v>
      </c>
      <c r="AJ24" s="7">
        <f t="shared" si="1"/>
        <v>38</v>
      </c>
      <c r="AK24" s="7">
        <f t="shared" si="2"/>
        <v>118061</v>
      </c>
      <c r="AL24" s="10">
        <f t="shared" si="3"/>
        <v>38</v>
      </c>
      <c r="AM24" s="10">
        <f t="shared" si="4"/>
        <v>118061</v>
      </c>
      <c r="AN24" s="10">
        <f t="shared" si="5"/>
        <v>38</v>
      </c>
      <c r="AO24" s="10">
        <f t="shared" si="6"/>
        <v>118061</v>
      </c>
      <c r="AP24" s="10">
        <f t="shared" si="7"/>
        <v>38</v>
      </c>
      <c r="AQ24" s="10">
        <f t="shared" si="8"/>
        <v>118061</v>
      </c>
      <c r="AR24" s="10">
        <f t="shared" si="9"/>
        <v>38</v>
      </c>
      <c r="AS24" s="10">
        <f t="shared" si="10"/>
        <v>118061</v>
      </c>
      <c r="AT24" s="7">
        <f t="shared" si="11"/>
        <v>38</v>
      </c>
      <c r="AU24" s="7">
        <f t="shared" si="12"/>
        <v>118061</v>
      </c>
      <c r="AV24" s="7">
        <f t="shared" si="13"/>
        <v>38</v>
      </c>
      <c r="AW24" s="7">
        <f t="shared" si="14"/>
        <v>118061</v>
      </c>
      <c r="AX24" s="10">
        <f t="shared" si="15"/>
        <v>38</v>
      </c>
      <c r="AY24" s="7">
        <f t="shared" si="16"/>
        <v>118061</v>
      </c>
      <c r="AZ24" s="10">
        <f t="shared" si="17"/>
        <v>38</v>
      </c>
      <c r="BA24" s="7">
        <f t="shared" si="18"/>
        <v>118061</v>
      </c>
      <c r="BB24" s="22" t="s">
        <v>31</v>
      </c>
      <c r="BC24" s="16" t="s">
        <v>31</v>
      </c>
    </row>
    <row r="25" spans="1:55" ht="13.5" customHeight="1" x14ac:dyDescent="0.15">
      <c r="A25" s="42" t="s">
        <v>20</v>
      </c>
      <c r="B25" s="2" t="s">
        <v>12</v>
      </c>
      <c r="C25" s="2" t="s">
        <v>12</v>
      </c>
      <c r="D25" s="2" t="s">
        <v>12</v>
      </c>
      <c r="E25" s="2" t="s">
        <v>12</v>
      </c>
      <c r="F25" s="2" t="s">
        <v>31</v>
      </c>
      <c r="G25" s="2" t="s">
        <v>31</v>
      </c>
      <c r="H25" s="6" t="s">
        <v>31</v>
      </c>
      <c r="I25" s="6" t="s">
        <v>31</v>
      </c>
      <c r="J25" s="6" t="s">
        <v>31</v>
      </c>
      <c r="K25" s="6" t="s">
        <v>31</v>
      </c>
      <c r="L25" s="6" t="s">
        <v>31</v>
      </c>
      <c r="M25" s="6" t="s">
        <v>31</v>
      </c>
      <c r="N25" s="6" t="s">
        <v>31</v>
      </c>
      <c r="O25" s="6" t="s">
        <v>31</v>
      </c>
      <c r="P25" s="6" t="s">
        <v>31</v>
      </c>
      <c r="Q25" s="6" t="s">
        <v>31</v>
      </c>
      <c r="R25" s="6" t="s">
        <v>31</v>
      </c>
      <c r="S25" s="6" t="s">
        <v>31</v>
      </c>
      <c r="T25" s="6" t="s">
        <v>31</v>
      </c>
      <c r="U25" s="6" t="s">
        <v>31</v>
      </c>
      <c r="V25" s="6" t="s">
        <v>31</v>
      </c>
      <c r="W25" s="6" t="s">
        <v>31</v>
      </c>
      <c r="X25" s="6" t="s">
        <v>31</v>
      </c>
      <c r="Y25" s="6" t="s">
        <v>31</v>
      </c>
      <c r="Z25" s="6" t="s">
        <v>31</v>
      </c>
      <c r="AA25" s="6" t="s">
        <v>31</v>
      </c>
      <c r="AB25" s="6" t="s">
        <v>31</v>
      </c>
      <c r="AC25" s="6" t="s">
        <v>31</v>
      </c>
      <c r="AD25" s="6" t="s">
        <v>31</v>
      </c>
      <c r="AE25" s="6" t="s">
        <v>31</v>
      </c>
      <c r="AF25" s="6" t="s">
        <v>31</v>
      </c>
      <c r="AG25" s="6" t="s">
        <v>31</v>
      </c>
      <c r="AH25" s="7">
        <v>46</v>
      </c>
      <c r="AI25" s="7">
        <v>4068500</v>
      </c>
      <c r="AJ25" s="7">
        <f t="shared" si="1"/>
        <v>46</v>
      </c>
      <c r="AK25" s="7">
        <f t="shared" si="2"/>
        <v>4068500</v>
      </c>
      <c r="AL25" s="10">
        <f t="shared" si="3"/>
        <v>46</v>
      </c>
      <c r="AM25" s="10">
        <f t="shared" si="4"/>
        <v>4068500</v>
      </c>
      <c r="AN25" s="10">
        <f t="shared" si="5"/>
        <v>46</v>
      </c>
      <c r="AO25" s="10">
        <f t="shared" si="6"/>
        <v>4068500</v>
      </c>
      <c r="AP25" s="10">
        <f t="shared" si="7"/>
        <v>46</v>
      </c>
      <c r="AQ25" s="10">
        <f t="shared" si="8"/>
        <v>4068500</v>
      </c>
      <c r="AR25" s="10">
        <f t="shared" si="9"/>
        <v>46</v>
      </c>
      <c r="AS25" s="10">
        <f t="shared" si="10"/>
        <v>4068500</v>
      </c>
      <c r="AT25" s="7">
        <f t="shared" si="11"/>
        <v>46</v>
      </c>
      <c r="AU25" s="7">
        <f t="shared" si="12"/>
        <v>4068500</v>
      </c>
      <c r="AV25" s="7">
        <f t="shared" si="13"/>
        <v>46</v>
      </c>
      <c r="AW25" s="7">
        <f t="shared" si="14"/>
        <v>4068500</v>
      </c>
      <c r="AX25" s="10">
        <f t="shared" si="15"/>
        <v>46</v>
      </c>
      <c r="AY25" s="7">
        <f t="shared" si="16"/>
        <v>4068500</v>
      </c>
      <c r="AZ25" s="10">
        <f t="shared" si="17"/>
        <v>46</v>
      </c>
      <c r="BA25" s="7">
        <f t="shared" si="18"/>
        <v>4068500</v>
      </c>
      <c r="BB25" s="22" t="s">
        <v>31</v>
      </c>
      <c r="BC25" s="16" t="s">
        <v>31</v>
      </c>
    </row>
    <row r="26" spans="1:55" ht="13.5" customHeight="1" x14ac:dyDescent="0.15">
      <c r="A26" s="42" t="s">
        <v>21</v>
      </c>
      <c r="B26" s="2" t="s">
        <v>12</v>
      </c>
      <c r="C26" s="2" t="s">
        <v>12</v>
      </c>
      <c r="D26" s="2" t="s">
        <v>12</v>
      </c>
      <c r="E26" s="2" t="s">
        <v>12</v>
      </c>
      <c r="F26" s="2" t="s">
        <v>31</v>
      </c>
      <c r="G26" s="2" t="s">
        <v>31</v>
      </c>
      <c r="H26" s="6" t="s">
        <v>31</v>
      </c>
      <c r="I26" s="6" t="s">
        <v>31</v>
      </c>
      <c r="J26" s="6" t="s">
        <v>31</v>
      </c>
      <c r="K26" s="6" t="s">
        <v>31</v>
      </c>
      <c r="L26" s="6" t="s">
        <v>31</v>
      </c>
      <c r="M26" s="6" t="s">
        <v>31</v>
      </c>
      <c r="N26" s="6" t="s">
        <v>31</v>
      </c>
      <c r="O26" s="6" t="s">
        <v>31</v>
      </c>
      <c r="P26" s="6" t="s">
        <v>31</v>
      </c>
      <c r="Q26" s="6" t="s">
        <v>31</v>
      </c>
      <c r="R26" s="6" t="s">
        <v>31</v>
      </c>
      <c r="S26" s="6" t="s">
        <v>31</v>
      </c>
      <c r="T26" s="6" t="s">
        <v>31</v>
      </c>
      <c r="U26" s="6" t="s">
        <v>31</v>
      </c>
      <c r="V26" s="6" t="s">
        <v>31</v>
      </c>
      <c r="W26" s="6" t="s">
        <v>31</v>
      </c>
      <c r="X26" s="6" t="s">
        <v>31</v>
      </c>
      <c r="Y26" s="6" t="s">
        <v>31</v>
      </c>
      <c r="Z26" s="6" t="s">
        <v>31</v>
      </c>
      <c r="AA26" s="6" t="s">
        <v>31</v>
      </c>
      <c r="AB26" s="6" t="s">
        <v>31</v>
      </c>
      <c r="AC26" s="6" t="s">
        <v>31</v>
      </c>
      <c r="AD26" s="6" t="s">
        <v>31</v>
      </c>
      <c r="AE26" s="6" t="s">
        <v>31</v>
      </c>
      <c r="AF26" s="6" t="s">
        <v>31</v>
      </c>
      <c r="AG26" s="6" t="s">
        <v>31</v>
      </c>
      <c r="AH26" s="7">
        <v>1</v>
      </c>
      <c r="AI26" s="7">
        <v>40000</v>
      </c>
      <c r="AJ26" s="7">
        <f t="shared" si="1"/>
        <v>1</v>
      </c>
      <c r="AK26" s="7">
        <f t="shared" si="2"/>
        <v>40000</v>
      </c>
      <c r="AL26" s="10">
        <f t="shared" si="3"/>
        <v>1</v>
      </c>
      <c r="AM26" s="10">
        <f t="shared" si="4"/>
        <v>40000</v>
      </c>
      <c r="AN26" s="10">
        <f t="shared" si="5"/>
        <v>1</v>
      </c>
      <c r="AO26" s="10">
        <f t="shared" si="6"/>
        <v>40000</v>
      </c>
      <c r="AP26" s="10">
        <f t="shared" si="7"/>
        <v>1</v>
      </c>
      <c r="AQ26" s="10">
        <f t="shared" si="8"/>
        <v>40000</v>
      </c>
      <c r="AR26" s="10">
        <f t="shared" si="9"/>
        <v>1</v>
      </c>
      <c r="AS26" s="10">
        <f t="shared" si="10"/>
        <v>40000</v>
      </c>
      <c r="AT26" s="7">
        <f t="shared" si="11"/>
        <v>1</v>
      </c>
      <c r="AU26" s="7">
        <f t="shared" si="12"/>
        <v>40000</v>
      </c>
      <c r="AV26" s="7">
        <f t="shared" si="13"/>
        <v>1</v>
      </c>
      <c r="AW26" s="7">
        <f t="shared" si="14"/>
        <v>40000</v>
      </c>
      <c r="AX26" s="10">
        <f t="shared" si="15"/>
        <v>1</v>
      </c>
      <c r="AY26" s="7">
        <f t="shared" si="16"/>
        <v>40000</v>
      </c>
      <c r="AZ26" s="10">
        <f t="shared" si="17"/>
        <v>1</v>
      </c>
      <c r="BA26" s="7">
        <f t="shared" si="18"/>
        <v>40000</v>
      </c>
      <c r="BB26" s="22" t="s">
        <v>31</v>
      </c>
      <c r="BC26" s="16" t="s">
        <v>31</v>
      </c>
    </row>
    <row r="27" spans="1:55" ht="13.5" customHeight="1" x14ac:dyDescent="0.15">
      <c r="A27" s="42" t="s">
        <v>22</v>
      </c>
      <c r="B27" s="2" t="s">
        <v>12</v>
      </c>
      <c r="C27" s="2" t="s">
        <v>12</v>
      </c>
      <c r="D27" s="2" t="s">
        <v>12</v>
      </c>
      <c r="E27" s="2" t="s">
        <v>12</v>
      </c>
      <c r="F27" s="2" t="s">
        <v>31</v>
      </c>
      <c r="G27" s="2" t="s">
        <v>31</v>
      </c>
      <c r="H27" s="6" t="s">
        <v>31</v>
      </c>
      <c r="I27" s="6" t="s">
        <v>31</v>
      </c>
      <c r="J27" s="6" t="s">
        <v>31</v>
      </c>
      <c r="K27" s="6" t="s">
        <v>31</v>
      </c>
      <c r="L27" s="6" t="s">
        <v>31</v>
      </c>
      <c r="M27" s="6" t="s">
        <v>31</v>
      </c>
      <c r="N27" s="6" t="s">
        <v>31</v>
      </c>
      <c r="O27" s="6" t="s">
        <v>31</v>
      </c>
      <c r="P27" s="6" t="s">
        <v>31</v>
      </c>
      <c r="Q27" s="6" t="s">
        <v>31</v>
      </c>
      <c r="R27" s="6" t="s">
        <v>31</v>
      </c>
      <c r="S27" s="6" t="s">
        <v>31</v>
      </c>
      <c r="T27" s="6" t="s">
        <v>31</v>
      </c>
      <c r="U27" s="6" t="s">
        <v>31</v>
      </c>
      <c r="V27" s="6" t="s">
        <v>31</v>
      </c>
      <c r="W27" s="6" t="s">
        <v>31</v>
      </c>
      <c r="X27" s="6" t="s">
        <v>31</v>
      </c>
      <c r="Y27" s="6" t="s">
        <v>31</v>
      </c>
      <c r="Z27" s="6" t="s">
        <v>31</v>
      </c>
      <c r="AA27" s="6" t="s">
        <v>31</v>
      </c>
      <c r="AB27" s="6" t="s">
        <v>31</v>
      </c>
      <c r="AC27" s="6" t="s">
        <v>31</v>
      </c>
      <c r="AD27" s="6" t="s">
        <v>31</v>
      </c>
      <c r="AE27" s="6" t="s">
        <v>31</v>
      </c>
      <c r="AF27" s="6" t="s">
        <v>31</v>
      </c>
      <c r="AG27" s="6" t="s">
        <v>31</v>
      </c>
      <c r="AH27" s="7">
        <v>9</v>
      </c>
      <c r="AI27" s="7">
        <v>311191</v>
      </c>
      <c r="AJ27" s="7">
        <f t="shared" si="1"/>
        <v>9</v>
      </c>
      <c r="AK27" s="7">
        <f t="shared" si="2"/>
        <v>311191</v>
      </c>
      <c r="AL27" s="10">
        <f t="shared" si="3"/>
        <v>9</v>
      </c>
      <c r="AM27" s="10">
        <f t="shared" si="4"/>
        <v>311191</v>
      </c>
      <c r="AN27" s="10">
        <f t="shared" si="5"/>
        <v>9</v>
      </c>
      <c r="AO27" s="10">
        <f t="shared" si="6"/>
        <v>311191</v>
      </c>
      <c r="AP27" s="10">
        <f t="shared" si="7"/>
        <v>9</v>
      </c>
      <c r="AQ27" s="10">
        <f t="shared" si="8"/>
        <v>311191</v>
      </c>
      <c r="AR27" s="10">
        <f t="shared" si="9"/>
        <v>9</v>
      </c>
      <c r="AS27" s="10">
        <f t="shared" si="10"/>
        <v>311191</v>
      </c>
      <c r="AT27" s="7">
        <f t="shared" si="11"/>
        <v>9</v>
      </c>
      <c r="AU27" s="7">
        <f t="shared" si="12"/>
        <v>311191</v>
      </c>
      <c r="AV27" s="7">
        <f t="shared" si="13"/>
        <v>9</v>
      </c>
      <c r="AW27" s="7">
        <f t="shared" si="14"/>
        <v>311191</v>
      </c>
      <c r="AX27" s="10">
        <f t="shared" si="15"/>
        <v>9</v>
      </c>
      <c r="AY27" s="7">
        <f t="shared" si="16"/>
        <v>311191</v>
      </c>
      <c r="AZ27" s="10">
        <f t="shared" si="17"/>
        <v>9</v>
      </c>
      <c r="BA27" s="7">
        <f t="shared" si="18"/>
        <v>311191</v>
      </c>
      <c r="BB27" s="22" t="s">
        <v>31</v>
      </c>
      <c r="BC27" s="16" t="s">
        <v>31</v>
      </c>
    </row>
    <row r="28" spans="1:55" ht="13.5" customHeight="1" x14ac:dyDescent="0.15">
      <c r="A28" s="42" t="s">
        <v>23</v>
      </c>
      <c r="B28" s="2" t="s">
        <v>12</v>
      </c>
      <c r="C28" s="2" t="s">
        <v>12</v>
      </c>
      <c r="D28" s="2" t="s">
        <v>12</v>
      </c>
      <c r="E28" s="2" t="s">
        <v>12</v>
      </c>
      <c r="F28" s="2" t="s">
        <v>31</v>
      </c>
      <c r="G28" s="2" t="s">
        <v>31</v>
      </c>
      <c r="H28" s="6" t="s">
        <v>31</v>
      </c>
      <c r="I28" s="6" t="s">
        <v>31</v>
      </c>
      <c r="J28" s="6" t="s">
        <v>31</v>
      </c>
      <c r="K28" s="6" t="s">
        <v>31</v>
      </c>
      <c r="L28" s="6" t="s">
        <v>31</v>
      </c>
      <c r="M28" s="6" t="s">
        <v>31</v>
      </c>
      <c r="N28" s="6" t="s">
        <v>31</v>
      </c>
      <c r="O28" s="6" t="s">
        <v>31</v>
      </c>
      <c r="P28" s="6" t="s">
        <v>31</v>
      </c>
      <c r="Q28" s="6" t="s">
        <v>31</v>
      </c>
      <c r="R28" s="6" t="s">
        <v>31</v>
      </c>
      <c r="S28" s="6" t="s">
        <v>31</v>
      </c>
      <c r="T28" s="6" t="s">
        <v>31</v>
      </c>
      <c r="U28" s="6" t="s">
        <v>31</v>
      </c>
      <c r="V28" s="6" t="s">
        <v>31</v>
      </c>
      <c r="W28" s="6" t="s">
        <v>31</v>
      </c>
      <c r="X28" s="6" t="s">
        <v>31</v>
      </c>
      <c r="Y28" s="6" t="s">
        <v>31</v>
      </c>
      <c r="Z28" s="6" t="s">
        <v>31</v>
      </c>
      <c r="AA28" s="6" t="s">
        <v>31</v>
      </c>
      <c r="AB28" s="6" t="s">
        <v>31</v>
      </c>
      <c r="AC28" s="6" t="s">
        <v>31</v>
      </c>
      <c r="AD28" s="6" t="s">
        <v>31</v>
      </c>
      <c r="AE28" s="6" t="s">
        <v>31</v>
      </c>
      <c r="AF28" s="6" t="s">
        <v>31</v>
      </c>
      <c r="AG28" s="6" t="s">
        <v>31</v>
      </c>
      <c r="AH28" s="7">
        <v>2</v>
      </c>
      <c r="AI28" s="7">
        <v>647847</v>
      </c>
      <c r="AJ28" s="7">
        <f t="shared" si="1"/>
        <v>2</v>
      </c>
      <c r="AK28" s="7">
        <f t="shared" si="2"/>
        <v>647847</v>
      </c>
      <c r="AL28" s="10">
        <f t="shared" si="3"/>
        <v>2</v>
      </c>
      <c r="AM28" s="10">
        <f t="shared" si="4"/>
        <v>647847</v>
      </c>
      <c r="AN28" s="10">
        <f t="shared" si="5"/>
        <v>2</v>
      </c>
      <c r="AO28" s="10">
        <f t="shared" si="6"/>
        <v>647847</v>
      </c>
      <c r="AP28" s="10">
        <f t="shared" si="7"/>
        <v>2</v>
      </c>
      <c r="AQ28" s="10">
        <f t="shared" si="8"/>
        <v>647847</v>
      </c>
      <c r="AR28" s="10">
        <f t="shared" si="9"/>
        <v>2</v>
      </c>
      <c r="AS28" s="10">
        <f t="shared" si="10"/>
        <v>647847</v>
      </c>
      <c r="AT28" s="7">
        <f t="shared" si="11"/>
        <v>2</v>
      </c>
      <c r="AU28" s="7">
        <f t="shared" si="12"/>
        <v>647847</v>
      </c>
      <c r="AV28" s="7">
        <f t="shared" si="13"/>
        <v>2</v>
      </c>
      <c r="AW28" s="7">
        <f t="shared" si="14"/>
        <v>647847</v>
      </c>
      <c r="AX28" s="10">
        <f t="shared" si="15"/>
        <v>2</v>
      </c>
      <c r="AY28" s="7">
        <f t="shared" si="16"/>
        <v>647847</v>
      </c>
      <c r="AZ28" s="10">
        <f t="shared" si="17"/>
        <v>2</v>
      </c>
      <c r="BA28" s="7">
        <f t="shared" si="18"/>
        <v>647847</v>
      </c>
      <c r="BB28" s="22" t="s">
        <v>31</v>
      </c>
      <c r="BC28" s="16" t="s">
        <v>31</v>
      </c>
    </row>
    <row r="29" spans="1:55" ht="13.5" customHeight="1" x14ac:dyDescent="0.15">
      <c r="A29" s="42" t="s">
        <v>24</v>
      </c>
      <c r="B29" s="2" t="s">
        <v>12</v>
      </c>
      <c r="C29" s="2" t="s">
        <v>12</v>
      </c>
      <c r="D29" s="2" t="s">
        <v>12</v>
      </c>
      <c r="E29" s="2" t="s">
        <v>12</v>
      </c>
      <c r="F29" s="2" t="s">
        <v>31</v>
      </c>
      <c r="G29" s="2" t="s">
        <v>31</v>
      </c>
      <c r="H29" s="6" t="s">
        <v>31</v>
      </c>
      <c r="I29" s="6" t="s">
        <v>31</v>
      </c>
      <c r="J29" s="6" t="s">
        <v>31</v>
      </c>
      <c r="K29" s="6" t="s">
        <v>31</v>
      </c>
      <c r="L29" s="6" t="s">
        <v>31</v>
      </c>
      <c r="M29" s="6" t="s">
        <v>31</v>
      </c>
      <c r="N29" s="6" t="s">
        <v>31</v>
      </c>
      <c r="O29" s="6" t="s">
        <v>31</v>
      </c>
      <c r="P29" s="6" t="s">
        <v>31</v>
      </c>
      <c r="Q29" s="6" t="s">
        <v>31</v>
      </c>
      <c r="R29" s="6" t="s">
        <v>31</v>
      </c>
      <c r="S29" s="6" t="s">
        <v>31</v>
      </c>
      <c r="T29" s="6" t="s">
        <v>31</v>
      </c>
      <c r="U29" s="6" t="s">
        <v>31</v>
      </c>
      <c r="V29" s="6" t="s">
        <v>31</v>
      </c>
      <c r="W29" s="6" t="s">
        <v>31</v>
      </c>
      <c r="X29" s="6" t="s">
        <v>31</v>
      </c>
      <c r="Y29" s="6" t="s">
        <v>31</v>
      </c>
      <c r="Z29" s="6" t="s">
        <v>31</v>
      </c>
      <c r="AA29" s="6" t="s">
        <v>31</v>
      </c>
      <c r="AB29" s="6" t="s">
        <v>31</v>
      </c>
      <c r="AC29" s="6" t="s">
        <v>31</v>
      </c>
      <c r="AD29" s="6" t="s">
        <v>31</v>
      </c>
      <c r="AE29" s="6" t="s">
        <v>31</v>
      </c>
      <c r="AF29" s="6" t="s">
        <v>31</v>
      </c>
      <c r="AG29" s="6" t="s">
        <v>31</v>
      </c>
      <c r="AH29" s="7">
        <v>77</v>
      </c>
      <c r="AI29" s="7">
        <v>2919376</v>
      </c>
      <c r="AJ29" s="7">
        <f t="shared" si="1"/>
        <v>77</v>
      </c>
      <c r="AK29" s="7">
        <f t="shared" si="2"/>
        <v>2919376</v>
      </c>
      <c r="AL29" s="10">
        <f t="shared" si="3"/>
        <v>77</v>
      </c>
      <c r="AM29" s="10">
        <f t="shared" si="4"/>
        <v>2919376</v>
      </c>
      <c r="AN29" s="10">
        <f t="shared" si="5"/>
        <v>77</v>
      </c>
      <c r="AO29" s="10">
        <f t="shared" si="6"/>
        <v>2919376</v>
      </c>
      <c r="AP29" s="10">
        <f t="shared" si="7"/>
        <v>77</v>
      </c>
      <c r="AQ29" s="10">
        <f t="shared" si="8"/>
        <v>2919376</v>
      </c>
      <c r="AR29" s="10">
        <f t="shared" si="9"/>
        <v>77</v>
      </c>
      <c r="AS29" s="10">
        <f t="shared" si="10"/>
        <v>2919376</v>
      </c>
      <c r="AT29" s="7">
        <f t="shared" si="11"/>
        <v>77</v>
      </c>
      <c r="AU29" s="7">
        <f t="shared" si="12"/>
        <v>2919376</v>
      </c>
      <c r="AV29" s="7">
        <f t="shared" si="13"/>
        <v>77</v>
      </c>
      <c r="AW29" s="7">
        <f t="shared" si="14"/>
        <v>2919376</v>
      </c>
      <c r="AX29" s="10">
        <f t="shared" si="15"/>
        <v>77</v>
      </c>
      <c r="AY29" s="7">
        <f t="shared" si="16"/>
        <v>2919376</v>
      </c>
      <c r="AZ29" s="10">
        <f t="shared" si="17"/>
        <v>77</v>
      </c>
      <c r="BA29" s="7">
        <f t="shared" si="18"/>
        <v>2919376</v>
      </c>
      <c r="BB29" s="22" t="s">
        <v>31</v>
      </c>
      <c r="BC29" s="16" t="s">
        <v>31</v>
      </c>
    </row>
    <row r="30" spans="1:55" ht="13.5" customHeight="1" x14ac:dyDescent="0.15">
      <c r="A30" s="42" t="s">
        <v>25</v>
      </c>
      <c r="B30" s="2" t="s">
        <v>12</v>
      </c>
      <c r="C30" s="2" t="s">
        <v>12</v>
      </c>
      <c r="D30" s="2" t="s">
        <v>12</v>
      </c>
      <c r="E30" s="2" t="s">
        <v>12</v>
      </c>
      <c r="F30" s="2" t="s">
        <v>31</v>
      </c>
      <c r="G30" s="2" t="s">
        <v>31</v>
      </c>
      <c r="H30" s="6" t="s">
        <v>31</v>
      </c>
      <c r="I30" s="6" t="s">
        <v>31</v>
      </c>
      <c r="J30" s="6" t="s">
        <v>31</v>
      </c>
      <c r="K30" s="6" t="s">
        <v>31</v>
      </c>
      <c r="L30" s="6" t="s">
        <v>31</v>
      </c>
      <c r="M30" s="6" t="s">
        <v>31</v>
      </c>
      <c r="N30" s="6" t="s">
        <v>31</v>
      </c>
      <c r="O30" s="6" t="s">
        <v>31</v>
      </c>
      <c r="P30" s="6" t="s">
        <v>31</v>
      </c>
      <c r="Q30" s="6" t="s">
        <v>31</v>
      </c>
      <c r="R30" s="6" t="s">
        <v>31</v>
      </c>
      <c r="S30" s="6" t="s">
        <v>31</v>
      </c>
      <c r="T30" s="6" t="s">
        <v>31</v>
      </c>
      <c r="U30" s="6" t="s">
        <v>31</v>
      </c>
      <c r="V30" s="6" t="s">
        <v>31</v>
      </c>
      <c r="W30" s="6" t="s">
        <v>31</v>
      </c>
      <c r="X30" s="6" t="s">
        <v>31</v>
      </c>
      <c r="Y30" s="6" t="s">
        <v>31</v>
      </c>
      <c r="Z30" s="6" t="s">
        <v>31</v>
      </c>
      <c r="AA30" s="6" t="s">
        <v>31</v>
      </c>
      <c r="AB30" s="6" t="s">
        <v>31</v>
      </c>
      <c r="AC30" s="6" t="s">
        <v>31</v>
      </c>
      <c r="AD30" s="6" t="s">
        <v>31</v>
      </c>
      <c r="AE30" s="6" t="s">
        <v>31</v>
      </c>
      <c r="AF30" s="6" t="s">
        <v>31</v>
      </c>
      <c r="AG30" s="6" t="s">
        <v>31</v>
      </c>
      <c r="AH30" s="7">
        <v>6</v>
      </c>
      <c r="AI30" s="7">
        <v>357173</v>
      </c>
      <c r="AJ30" s="7">
        <f t="shared" si="1"/>
        <v>6</v>
      </c>
      <c r="AK30" s="7">
        <f t="shared" si="2"/>
        <v>357173</v>
      </c>
      <c r="AL30" s="10">
        <f t="shared" si="3"/>
        <v>6</v>
      </c>
      <c r="AM30" s="10">
        <f t="shared" si="4"/>
        <v>357173</v>
      </c>
      <c r="AN30" s="10">
        <f t="shared" si="5"/>
        <v>6</v>
      </c>
      <c r="AO30" s="10">
        <f t="shared" si="6"/>
        <v>357173</v>
      </c>
      <c r="AP30" s="10">
        <f t="shared" si="7"/>
        <v>6</v>
      </c>
      <c r="AQ30" s="10">
        <f t="shared" si="8"/>
        <v>357173</v>
      </c>
      <c r="AR30" s="10">
        <f t="shared" si="9"/>
        <v>6</v>
      </c>
      <c r="AS30" s="10">
        <f t="shared" si="10"/>
        <v>357173</v>
      </c>
      <c r="AT30" s="7">
        <f t="shared" si="11"/>
        <v>6</v>
      </c>
      <c r="AU30" s="7">
        <f t="shared" si="12"/>
        <v>357173</v>
      </c>
      <c r="AV30" s="7">
        <f t="shared" si="13"/>
        <v>6</v>
      </c>
      <c r="AW30" s="7">
        <f t="shared" si="14"/>
        <v>357173</v>
      </c>
      <c r="AX30" s="10">
        <f t="shared" si="15"/>
        <v>6</v>
      </c>
      <c r="AY30" s="7">
        <f t="shared" si="16"/>
        <v>357173</v>
      </c>
      <c r="AZ30" s="10">
        <f t="shared" si="17"/>
        <v>6</v>
      </c>
      <c r="BA30" s="7">
        <f t="shared" si="18"/>
        <v>357173</v>
      </c>
      <c r="BB30" s="22" t="s">
        <v>31</v>
      </c>
      <c r="BC30" s="16" t="s">
        <v>31</v>
      </c>
    </row>
    <row r="31" spans="1:55" ht="13.5" customHeight="1" x14ac:dyDescent="0.15">
      <c r="A31" s="42" t="s">
        <v>26</v>
      </c>
      <c r="B31" s="2" t="s">
        <v>12</v>
      </c>
      <c r="C31" s="2" t="s">
        <v>12</v>
      </c>
      <c r="D31" s="2" t="s">
        <v>12</v>
      </c>
      <c r="E31" s="2" t="s">
        <v>12</v>
      </c>
      <c r="F31" s="2" t="s">
        <v>31</v>
      </c>
      <c r="G31" s="2" t="s">
        <v>31</v>
      </c>
      <c r="H31" s="6" t="s">
        <v>31</v>
      </c>
      <c r="I31" s="6" t="s">
        <v>31</v>
      </c>
      <c r="J31" s="6" t="s">
        <v>31</v>
      </c>
      <c r="K31" s="6" t="s">
        <v>31</v>
      </c>
      <c r="L31" s="6" t="s">
        <v>31</v>
      </c>
      <c r="M31" s="6" t="s">
        <v>31</v>
      </c>
      <c r="N31" s="6" t="s">
        <v>31</v>
      </c>
      <c r="O31" s="6" t="s">
        <v>31</v>
      </c>
      <c r="P31" s="6" t="s">
        <v>31</v>
      </c>
      <c r="Q31" s="6" t="s">
        <v>31</v>
      </c>
      <c r="R31" s="6" t="s">
        <v>31</v>
      </c>
      <c r="S31" s="6" t="s">
        <v>31</v>
      </c>
      <c r="T31" s="6" t="s">
        <v>31</v>
      </c>
      <c r="U31" s="6" t="s">
        <v>31</v>
      </c>
      <c r="V31" s="6" t="s">
        <v>31</v>
      </c>
      <c r="W31" s="6" t="s">
        <v>31</v>
      </c>
      <c r="X31" s="6" t="s">
        <v>31</v>
      </c>
      <c r="Y31" s="6" t="s">
        <v>31</v>
      </c>
      <c r="Z31" s="6" t="s">
        <v>31</v>
      </c>
      <c r="AA31" s="6" t="s">
        <v>31</v>
      </c>
      <c r="AB31" s="6" t="s">
        <v>31</v>
      </c>
      <c r="AC31" s="6" t="s">
        <v>31</v>
      </c>
      <c r="AD31" s="6" t="s">
        <v>31</v>
      </c>
      <c r="AE31" s="6" t="s">
        <v>31</v>
      </c>
      <c r="AF31" s="6" t="s">
        <v>31</v>
      </c>
      <c r="AG31" s="6" t="s">
        <v>31</v>
      </c>
      <c r="AH31" s="7">
        <v>17</v>
      </c>
      <c r="AI31" s="7">
        <v>308207</v>
      </c>
      <c r="AJ31" s="7">
        <f t="shared" si="1"/>
        <v>17</v>
      </c>
      <c r="AK31" s="7">
        <f t="shared" si="2"/>
        <v>308207</v>
      </c>
      <c r="AL31" s="10">
        <f t="shared" si="3"/>
        <v>17</v>
      </c>
      <c r="AM31" s="10">
        <f t="shared" si="4"/>
        <v>308207</v>
      </c>
      <c r="AN31" s="10">
        <f t="shared" si="5"/>
        <v>17</v>
      </c>
      <c r="AO31" s="10">
        <f t="shared" si="6"/>
        <v>308207</v>
      </c>
      <c r="AP31" s="10">
        <f t="shared" si="7"/>
        <v>17</v>
      </c>
      <c r="AQ31" s="10">
        <f t="shared" si="8"/>
        <v>308207</v>
      </c>
      <c r="AR31" s="10">
        <f t="shared" si="9"/>
        <v>17</v>
      </c>
      <c r="AS31" s="10">
        <f t="shared" si="10"/>
        <v>308207</v>
      </c>
      <c r="AT31" s="7">
        <f t="shared" si="11"/>
        <v>17</v>
      </c>
      <c r="AU31" s="7">
        <f t="shared" si="12"/>
        <v>308207</v>
      </c>
      <c r="AV31" s="7">
        <f t="shared" si="13"/>
        <v>17</v>
      </c>
      <c r="AW31" s="7">
        <f t="shared" si="14"/>
        <v>308207</v>
      </c>
      <c r="AX31" s="10">
        <f t="shared" si="15"/>
        <v>17</v>
      </c>
      <c r="AY31" s="7">
        <f t="shared" si="16"/>
        <v>308207</v>
      </c>
      <c r="AZ31" s="10">
        <f t="shared" si="17"/>
        <v>17</v>
      </c>
      <c r="BA31" s="7">
        <f t="shared" si="18"/>
        <v>308207</v>
      </c>
      <c r="BB31" s="22" t="s">
        <v>31</v>
      </c>
      <c r="BC31" s="16" t="s">
        <v>31</v>
      </c>
    </row>
    <row r="32" spans="1:55" ht="13.5" customHeight="1" x14ac:dyDescent="0.15">
      <c r="A32" s="42" t="s">
        <v>27</v>
      </c>
      <c r="B32" s="2" t="s">
        <v>12</v>
      </c>
      <c r="C32" s="2" t="s">
        <v>12</v>
      </c>
      <c r="D32" s="2" t="s">
        <v>12</v>
      </c>
      <c r="E32" s="2" t="s">
        <v>12</v>
      </c>
      <c r="F32" s="2" t="s">
        <v>31</v>
      </c>
      <c r="G32" s="2" t="s">
        <v>31</v>
      </c>
      <c r="H32" s="6" t="s">
        <v>31</v>
      </c>
      <c r="I32" s="6" t="s">
        <v>31</v>
      </c>
      <c r="J32" s="6" t="s">
        <v>31</v>
      </c>
      <c r="K32" s="6" t="s">
        <v>31</v>
      </c>
      <c r="L32" s="6" t="s">
        <v>31</v>
      </c>
      <c r="M32" s="6" t="s">
        <v>31</v>
      </c>
      <c r="N32" s="6" t="s">
        <v>31</v>
      </c>
      <c r="O32" s="6" t="s">
        <v>31</v>
      </c>
      <c r="P32" s="6" t="s">
        <v>31</v>
      </c>
      <c r="Q32" s="6" t="s">
        <v>31</v>
      </c>
      <c r="R32" s="6" t="s">
        <v>31</v>
      </c>
      <c r="S32" s="6" t="s">
        <v>31</v>
      </c>
      <c r="T32" s="6" t="s">
        <v>31</v>
      </c>
      <c r="U32" s="6" t="s">
        <v>31</v>
      </c>
      <c r="V32" s="6" t="s">
        <v>31</v>
      </c>
      <c r="W32" s="6" t="s">
        <v>31</v>
      </c>
      <c r="X32" s="6" t="s">
        <v>31</v>
      </c>
      <c r="Y32" s="6" t="s">
        <v>31</v>
      </c>
      <c r="Z32" s="6" t="s">
        <v>31</v>
      </c>
      <c r="AA32" s="6" t="s">
        <v>31</v>
      </c>
      <c r="AB32" s="6" t="s">
        <v>31</v>
      </c>
      <c r="AC32" s="6" t="s">
        <v>31</v>
      </c>
      <c r="AD32" s="6" t="s">
        <v>31</v>
      </c>
      <c r="AE32" s="6" t="s">
        <v>31</v>
      </c>
      <c r="AF32" s="6" t="s">
        <v>31</v>
      </c>
      <c r="AG32" s="6" t="s">
        <v>31</v>
      </c>
      <c r="AH32" s="7">
        <v>4</v>
      </c>
      <c r="AI32" s="7">
        <v>456049</v>
      </c>
      <c r="AJ32" s="7">
        <f t="shared" si="1"/>
        <v>4</v>
      </c>
      <c r="AK32" s="7">
        <f t="shared" si="2"/>
        <v>456049</v>
      </c>
      <c r="AL32" s="10">
        <f t="shared" si="3"/>
        <v>4</v>
      </c>
      <c r="AM32" s="10">
        <f t="shared" si="4"/>
        <v>456049</v>
      </c>
      <c r="AN32" s="10">
        <f t="shared" si="5"/>
        <v>4</v>
      </c>
      <c r="AO32" s="10">
        <f t="shared" si="6"/>
        <v>456049</v>
      </c>
      <c r="AP32" s="10">
        <f t="shared" si="7"/>
        <v>4</v>
      </c>
      <c r="AQ32" s="10">
        <f t="shared" si="8"/>
        <v>456049</v>
      </c>
      <c r="AR32" s="10">
        <f t="shared" si="9"/>
        <v>4</v>
      </c>
      <c r="AS32" s="10">
        <f t="shared" si="10"/>
        <v>456049</v>
      </c>
      <c r="AT32" s="7">
        <f t="shared" si="11"/>
        <v>4</v>
      </c>
      <c r="AU32" s="7">
        <f t="shared" si="12"/>
        <v>456049</v>
      </c>
      <c r="AV32" s="7">
        <f t="shared" si="13"/>
        <v>4</v>
      </c>
      <c r="AW32" s="7">
        <f t="shared" si="14"/>
        <v>456049</v>
      </c>
      <c r="AX32" s="10">
        <f t="shared" si="15"/>
        <v>4</v>
      </c>
      <c r="AY32" s="7">
        <f t="shared" si="16"/>
        <v>456049</v>
      </c>
      <c r="AZ32" s="10">
        <f t="shared" si="17"/>
        <v>4</v>
      </c>
      <c r="BA32" s="7">
        <f t="shared" si="18"/>
        <v>456049</v>
      </c>
      <c r="BB32" s="22" t="s">
        <v>31</v>
      </c>
      <c r="BC32" s="16" t="s">
        <v>31</v>
      </c>
    </row>
    <row r="33" spans="1:55" ht="13.5" customHeight="1" x14ac:dyDescent="0.15">
      <c r="A33" s="42" t="s">
        <v>28</v>
      </c>
      <c r="B33" s="2" t="s">
        <v>12</v>
      </c>
      <c r="C33" s="2" t="s">
        <v>12</v>
      </c>
      <c r="D33" s="2" t="s">
        <v>12</v>
      </c>
      <c r="E33" s="2" t="s">
        <v>12</v>
      </c>
      <c r="F33" s="2" t="s">
        <v>31</v>
      </c>
      <c r="G33" s="2" t="s">
        <v>31</v>
      </c>
      <c r="H33" s="6" t="s">
        <v>31</v>
      </c>
      <c r="I33" s="6" t="s">
        <v>31</v>
      </c>
      <c r="J33" s="6" t="s">
        <v>31</v>
      </c>
      <c r="K33" s="6" t="s">
        <v>31</v>
      </c>
      <c r="L33" s="6" t="s">
        <v>31</v>
      </c>
      <c r="M33" s="6" t="s">
        <v>31</v>
      </c>
      <c r="N33" s="6" t="s">
        <v>31</v>
      </c>
      <c r="O33" s="6" t="s">
        <v>31</v>
      </c>
      <c r="P33" s="6" t="s">
        <v>31</v>
      </c>
      <c r="Q33" s="6" t="s">
        <v>31</v>
      </c>
      <c r="R33" s="6" t="s">
        <v>31</v>
      </c>
      <c r="S33" s="6" t="s">
        <v>31</v>
      </c>
      <c r="T33" s="6" t="s">
        <v>31</v>
      </c>
      <c r="U33" s="6" t="s">
        <v>31</v>
      </c>
      <c r="V33" s="6" t="s">
        <v>31</v>
      </c>
      <c r="W33" s="6" t="s">
        <v>31</v>
      </c>
      <c r="X33" s="6" t="s">
        <v>31</v>
      </c>
      <c r="Y33" s="6" t="s">
        <v>31</v>
      </c>
      <c r="Z33" s="6" t="s">
        <v>31</v>
      </c>
      <c r="AA33" s="6" t="s">
        <v>31</v>
      </c>
      <c r="AB33" s="6" t="s">
        <v>31</v>
      </c>
      <c r="AC33" s="6" t="s">
        <v>31</v>
      </c>
      <c r="AD33" s="6" t="s">
        <v>31</v>
      </c>
      <c r="AE33" s="6" t="s">
        <v>31</v>
      </c>
      <c r="AF33" s="6" t="s">
        <v>31</v>
      </c>
      <c r="AG33" s="6" t="s">
        <v>31</v>
      </c>
      <c r="AH33" s="7">
        <v>115</v>
      </c>
      <c r="AI33" s="7">
        <v>1351167</v>
      </c>
      <c r="AJ33" s="7">
        <f t="shared" si="1"/>
        <v>115</v>
      </c>
      <c r="AK33" s="7">
        <f t="shared" si="2"/>
        <v>1351167</v>
      </c>
      <c r="AL33" s="10">
        <f t="shared" si="3"/>
        <v>115</v>
      </c>
      <c r="AM33" s="10">
        <f t="shared" si="4"/>
        <v>1351167</v>
      </c>
      <c r="AN33" s="10">
        <f t="shared" si="5"/>
        <v>115</v>
      </c>
      <c r="AO33" s="10">
        <f t="shared" si="6"/>
        <v>1351167</v>
      </c>
      <c r="AP33" s="10">
        <f t="shared" si="7"/>
        <v>115</v>
      </c>
      <c r="AQ33" s="10">
        <f t="shared" si="8"/>
        <v>1351167</v>
      </c>
      <c r="AR33" s="10">
        <f t="shared" si="9"/>
        <v>115</v>
      </c>
      <c r="AS33" s="10">
        <f t="shared" si="10"/>
        <v>1351167</v>
      </c>
      <c r="AT33" s="7">
        <f t="shared" si="11"/>
        <v>115</v>
      </c>
      <c r="AU33" s="7">
        <f t="shared" si="12"/>
        <v>1351167</v>
      </c>
      <c r="AV33" s="7">
        <f t="shared" si="13"/>
        <v>115</v>
      </c>
      <c r="AW33" s="7">
        <f t="shared" si="14"/>
        <v>1351167</v>
      </c>
      <c r="AX33" s="10">
        <f t="shared" si="15"/>
        <v>115</v>
      </c>
      <c r="AY33" s="7">
        <f t="shared" si="16"/>
        <v>1351167</v>
      </c>
      <c r="AZ33" s="10">
        <f t="shared" si="17"/>
        <v>115</v>
      </c>
      <c r="BA33" s="7">
        <f t="shared" si="18"/>
        <v>1351167</v>
      </c>
      <c r="BB33" s="22" t="s">
        <v>31</v>
      </c>
      <c r="BC33" s="16" t="s">
        <v>31</v>
      </c>
    </row>
    <row r="34" spans="1:55" ht="13.5" customHeight="1" thickBot="1" x14ac:dyDescent="0.2">
      <c r="A34" s="43" t="s">
        <v>48</v>
      </c>
      <c r="B34" s="44" t="s">
        <v>29</v>
      </c>
      <c r="C34" s="44">
        <v>2891436</v>
      </c>
      <c r="D34" s="44" t="s">
        <v>29</v>
      </c>
      <c r="E34" s="44">
        <v>2714630</v>
      </c>
      <c r="F34" s="44" t="s">
        <v>32</v>
      </c>
      <c r="G34" s="44">
        <v>2775524</v>
      </c>
      <c r="H34" s="44" t="s">
        <v>32</v>
      </c>
      <c r="I34" s="44">
        <f>SUM(I6:I33)</f>
        <v>2658149</v>
      </c>
      <c r="J34" s="44" t="s">
        <v>32</v>
      </c>
      <c r="K34" s="44">
        <f t="shared" ref="K34:Q34" si="19">SUM(K6:K33)</f>
        <v>1408167</v>
      </c>
      <c r="L34" s="44">
        <f t="shared" si="19"/>
        <v>306</v>
      </c>
      <c r="M34" s="44">
        <f t="shared" si="19"/>
        <v>808770</v>
      </c>
      <c r="N34" s="44">
        <f t="shared" si="19"/>
        <v>1055</v>
      </c>
      <c r="O34" s="44">
        <f t="shared" si="19"/>
        <v>4712539</v>
      </c>
      <c r="P34" s="44">
        <f t="shared" si="19"/>
        <v>486</v>
      </c>
      <c r="Q34" s="44">
        <f t="shared" si="19"/>
        <v>2335035</v>
      </c>
      <c r="R34" s="44">
        <f>SUM(R6:R33)</f>
        <v>198</v>
      </c>
      <c r="S34" s="44">
        <f>SUM(S6:S33)</f>
        <v>1746161</v>
      </c>
      <c r="T34" s="44">
        <f>SUM(T6:T33)</f>
        <v>357</v>
      </c>
      <c r="U34" s="44">
        <f>SUM(U6:U33)</f>
        <v>1591856</v>
      </c>
      <c r="V34" s="44">
        <f t="shared" ref="V34:AA34" si="20">SUM(V6:V33)</f>
        <v>332</v>
      </c>
      <c r="W34" s="44">
        <f t="shared" si="20"/>
        <v>1144207</v>
      </c>
      <c r="X34" s="44">
        <f t="shared" si="20"/>
        <v>392</v>
      </c>
      <c r="Y34" s="44">
        <f t="shared" si="20"/>
        <v>1333094</v>
      </c>
      <c r="Z34" s="44">
        <f t="shared" si="20"/>
        <v>367</v>
      </c>
      <c r="AA34" s="44">
        <f t="shared" si="20"/>
        <v>1324128</v>
      </c>
      <c r="AB34" s="44">
        <f t="shared" ref="AB34:AG34" si="21">SUM(AB6:AB33)</f>
        <v>366</v>
      </c>
      <c r="AC34" s="44">
        <f t="shared" si="21"/>
        <v>1098687</v>
      </c>
      <c r="AD34" s="44">
        <f t="shared" si="21"/>
        <v>262</v>
      </c>
      <c r="AE34" s="44">
        <f t="shared" si="21"/>
        <v>1536965</v>
      </c>
      <c r="AF34" s="44">
        <f t="shared" si="21"/>
        <v>281</v>
      </c>
      <c r="AG34" s="44">
        <f t="shared" si="21"/>
        <v>1150260</v>
      </c>
      <c r="AH34" s="45" t="s">
        <v>32</v>
      </c>
      <c r="AI34" s="45">
        <v>216368436</v>
      </c>
      <c r="AJ34" s="45">
        <f>SUM(AJ6:AJ33)</f>
        <v>137495</v>
      </c>
      <c r="AK34" s="45">
        <f>SUM(AK6:AK33)</f>
        <v>218331509</v>
      </c>
      <c r="AL34" s="45">
        <f t="shared" ref="AL34:AW34" si="22">SUM(AJ34,R34)</f>
        <v>137693</v>
      </c>
      <c r="AM34" s="45">
        <f t="shared" si="22"/>
        <v>220077670</v>
      </c>
      <c r="AN34" s="45">
        <f t="shared" si="22"/>
        <v>138050</v>
      </c>
      <c r="AO34" s="45">
        <f t="shared" si="22"/>
        <v>221669526</v>
      </c>
      <c r="AP34" s="45">
        <f t="shared" si="22"/>
        <v>138382</v>
      </c>
      <c r="AQ34" s="45">
        <f t="shared" si="22"/>
        <v>222813733</v>
      </c>
      <c r="AR34" s="45">
        <f t="shared" si="22"/>
        <v>138774</v>
      </c>
      <c r="AS34" s="45">
        <f t="shared" si="22"/>
        <v>224146827</v>
      </c>
      <c r="AT34" s="45">
        <f t="shared" si="22"/>
        <v>139141</v>
      </c>
      <c r="AU34" s="45">
        <f t="shared" si="22"/>
        <v>225470955</v>
      </c>
      <c r="AV34" s="45">
        <f t="shared" si="22"/>
        <v>139507</v>
      </c>
      <c r="AW34" s="45">
        <f t="shared" si="22"/>
        <v>226569642</v>
      </c>
      <c r="AX34" s="44">
        <f>AD34+AV34</f>
        <v>139769</v>
      </c>
      <c r="AY34" s="44">
        <f>AE34+AW34</f>
        <v>228106607</v>
      </c>
      <c r="AZ34" s="45">
        <f t="shared" si="17"/>
        <v>140050</v>
      </c>
      <c r="BA34" s="45">
        <f t="shared" si="18"/>
        <v>229256867</v>
      </c>
      <c r="BB34" s="25">
        <f>SUM(BB6:BB33)</f>
        <v>282</v>
      </c>
      <c r="BC34" s="18">
        <f>SUM(BC6:BC33)</f>
        <v>1261856</v>
      </c>
    </row>
    <row r="35" spans="1:55" ht="13.35" customHeight="1" x14ac:dyDescent="0.15">
      <c r="A35" s="4" t="s">
        <v>42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</row>
    <row r="36" spans="1:55" ht="13.35" customHeight="1" x14ac:dyDescent="0.15">
      <c r="A36" s="3" t="s">
        <v>69</v>
      </c>
    </row>
    <row r="37" spans="1:55" ht="13.35" customHeight="1" x14ac:dyDescent="0.15">
      <c r="A37" s="3" t="s">
        <v>49</v>
      </c>
    </row>
    <row r="40" spans="1:55" ht="13.5" x14ac:dyDescent="0.15">
      <c r="B40" s="34"/>
      <c r="C40" s="35"/>
      <c r="D40" s="35"/>
      <c r="E40" s="35"/>
    </row>
    <row r="41" spans="1:55" ht="13.5" x14ac:dyDescent="0.15">
      <c r="B41" s="34"/>
      <c r="C41" s="35"/>
      <c r="D41" s="34"/>
      <c r="E41" s="35"/>
    </row>
    <row r="42" spans="1:55" ht="13.5" x14ac:dyDescent="0.15">
      <c r="B42" s="34"/>
      <c r="C42" s="35"/>
      <c r="D42" s="35"/>
      <c r="E42" s="35"/>
    </row>
    <row r="43" spans="1:55" ht="13.5" x14ac:dyDescent="0.15">
      <c r="B43" s="34"/>
      <c r="C43" s="34"/>
      <c r="D43" s="34"/>
      <c r="E43" s="35"/>
    </row>
    <row r="44" spans="1:55" ht="13.5" x14ac:dyDescent="0.15">
      <c r="B44" s="34"/>
      <c r="C44" s="34"/>
      <c r="D44" s="34"/>
      <c r="E44" s="35"/>
    </row>
    <row r="45" spans="1:55" ht="13.5" x14ac:dyDescent="0.15">
      <c r="B45" s="34"/>
      <c r="C45" s="34"/>
      <c r="D45" s="34"/>
      <c r="E45" s="35"/>
    </row>
    <row r="46" spans="1:55" ht="13.5" x14ac:dyDescent="0.15">
      <c r="B46" s="34"/>
      <c r="C46" s="34"/>
      <c r="D46" s="34"/>
      <c r="E46" s="35"/>
    </row>
    <row r="47" spans="1:55" ht="13.5" x14ac:dyDescent="0.15">
      <c r="B47" s="34"/>
      <c r="C47" s="34"/>
      <c r="D47" s="34"/>
      <c r="E47" s="34"/>
    </row>
    <row r="48" spans="1:55" ht="13.5" x14ac:dyDescent="0.15">
      <c r="B48" s="34"/>
      <c r="C48" s="35"/>
      <c r="D48" s="34"/>
      <c r="E48" s="35"/>
    </row>
    <row r="49" spans="2:5" ht="13.5" x14ac:dyDescent="0.15">
      <c r="B49" s="34"/>
      <c r="C49" s="34"/>
      <c r="D49" s="34"/>
      <c r="E49" s="35"/>
    </row>
    <row r="50" spans="2:5" ht="13.5" x14ac:dyDescent="0.15">
      <c r="B50" s="34"/>
      <c r="C50" s="34"/>
      <c r="D50" s="34"/>
      <c r="E50" s="35"/>
    </row>
    <row r="51" spans="2:5" ht="13.5" x14ac:dyDescent="0.15">
      <c r="B51" s="34"/>
      <c r="C51" s="34"/>
      <c r="D51" s="34"/>
      <c r="E51" s="35"/>
    </row>
    <row r="52" spans="2:5" ht="13.5" x14ac:dyDescent="0.15">
      <c r="B52" s="34"/>
      <c r="C52" s="34"/>
      <c r="D52" s="34"/>
      <c r="E52" s="35"/>
    </row>
    <row r="53" spans="2:5" ht="13.5" x14ac:dyDescent="0.15">
      <c r="B53" s="34"/>
      <c r="C53" s="34"/>
      <c r="D53" s="34"/>
      <c r="E53" s="35"/>
    </row>
    <row r="54" spans="2:5" ht="13.5" x14ac:dyDescent="0.15">
      <c r="B54" s="34"/>
      <c r="C54" s="34"/>
      <c r="D54" s="34"/>
      <c r="E54" s="35"/>
    </row>
    <row r="55" spans="2:5" ht="13.5" x14ac:dyDescent="0.15">
      <c r="B55" s="34"/>
      <c r="C55" s="34"/>
      <c r="D55" s="35"/>
      <c r="E55" s="35"/>
    </row>
    <row r="56" spans="2:5" ht="13.5" x14ac:dyDescent="0.15">
      <c r="B56" s="34"/>
      <c r="C56" s="34"/>
      <c r="D56" s="34"/>
      <c r="E56" s="35"/>
    </row>
    <row r="57" spans="2:5" ht="13.5" x14ac:dyDescent="0.15">
      <c r="B57" s="34"/>
      <c r="C57" s="34"/>
      <c r="D57" s="34"/>
      <c r="E57" s="35"/>
    </row>
    <row r="58" spans="2:5" ht="13.5" x14ac:dyDescent="0.15">
      <c r="B58" s="34"/>
      <c r="C58" s="34"/>
      <c r="D58" s="34"/>
      <c r="E58" s="35"/>
    </row>
    <row r="59" spans="2:5" ht="13.5" x14ac:dyDescent="0.15">
      <c r="B59" s="34"/>
      <c r="C59" s="34"/>
      <c r="D59" s="34"/>
      <c r="E59" s="35"/>
    </row>
    <row r="60" spans="2:5" ht="13.5" x14ac:dyDescent="0.15">
      <c r="B60" s="34"/>
      <c r="C60" s="34"/>
      <c r="D60" s="34"/>
      <c r="E60" s="35"/>
    </row>
    <row r="61" spans="2:5" ht="13.5" x14ac:dyDescent="0.15">
      <c r="B61" s="34"/>
      <c r="C61" s="34"/>
      <c r="D61" s="34"/>
      <c r="E61" s="35"/>
    </row>
    <row r="62" spans="2:5" ht="13.5" x14ac:dyDescent="0.15">
      <c r="B62" s="34"/>
      <c r="C62" s="34"/>
      <c r="D62" s="34"/>
      <c r="E62" s="35"/>
    </row>
    <row r="63" spans="2:5" ht="13.5" x14ac:dyDescent="0.15">
      <c r="B63" s="34"/>
      <c r="C63" s="34"/>
      <c r="D63" s="34"/>
      <c r="E63" s="35"/>
    </row>
    <row r="64" spans="2:5" ht="13.5" x14ac:dyDescent="0.15">
      <c r="B64" s="34"/>
      <c r="C64" s="34"/>
      <c r="D64" s="34"/>
      <c r="E64" s="35"/>
    </row>
    <row r="65" spans="2:5" ht="13.5" x14ac:dyDescent="0.15">
      <c r="B65" s="34"/>
      <c r="C65" s="34"/>
      <c r="D65" s="34"/>
      <c r="E65" s="35"/>
    </row>
    <row r="66" spans="2:5" ht="13.5" x14ac:dyDescent="0.15">
      <c r="B66" s="34"/>
      <c r="C66" s="34"/>
      <c r="D66" s="34"/>
      <c r="E66" s="35"/>
    </row>
    <row r="67" spans="2:5" ht="13.5" x14ac:dyDescent="0.15">
      <c r="B67" s="34"/>
      <c r="C67" s="35"/>
      <c r="D67" s="34"/>
      <c r="E67" s="35"/>
    </row>
  </sheetData>
  <mergeCells count="30">
    <mergeCell ref="BB3:BC3"/>
    <mergeCell ref="BB4:BC4"/>
    <mergeCell ref="Z4:AA4"/>
    <mergeCell ref="AN4:AO4"/>
    <mergeCell ref="V4:W4"/>
    <mergeCell ref="AL4:AM4"/>
    <mergeCell ref="AD4:AE4"/>
    <mergeCell ref="AZ4:BA4"/>
    <mergeCell ref="AR4:AS4"/>
    <mergeCell ref="AT4:AU4"/>
    <mergeCell ref="X4:Y4"/>
    <mergeCell ref="AJ4:AK4"/>
    <mergeCell ref="AF4:AG4"/>
    <mergeCell ref="AH4:AI4"/>
    <mergeCell ref="AB4:AC4"/>
    <mergeCell ref="T4:U4"/>
    <mergeCell ref="AP4:AQ4"/>
    <mergeCell ref="AX4:AY4"/>
    <mergeCell ref="AV4:AW4"/>
    <mergeCell ref="A3:O3"/>
    <mergeCell ref="A4:A5"/>
    <mergeCell ref="B4:C4"/>
    <mergeCell ref="D4:E4"/>
    <mergeCell ref="F4:G4"/>
    <mergeCell ref="J4:K4"/>
    <mergeCell ref="P4:Q4"/>
    <mergeCell ref="H4:I4"/>
    <mergeCell ref="L4:M4"/>
    <mergeCell ref="N4:O4"/>
    <mergeCell ref="R4:S4"/>
  </mergeCells>
  <phoneticPr fontId="3"/>
  <pageMargins left="0.74803149606299213" right="0.74803149606299213" top="0.98425196850393704" bottom="0.98425196850393704" header="0.51181102362204722" footer="0.51181102362204722"/>
  <pageSetup paperSize="9" scale="8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付属資料2-1-10</vt:lpstr>
      <vt:lpstr>'付属資料2-1-10'!Print_Area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岩田　真奈(009286)</dc:creator>
  <cp:lastModifiedBy>group_3</cp:lastModifiedBy>
  <cp:lastPrinted>2023-12-25T05:59:52Z</cp:lastPrinted>
  <dcterms:created xsi:type="dcterms:W3CDTF">2009-11-19T23:35:56Z</dcterms:created>
  <dcterms:modified xsi:type="dcterms:W3CDTF">2023-12-25T05:59:57Z</dcterms:modified>
</cp:coreProperties>
</file>