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B77B15F6-85B9-43C9-9471-15688E67A51C}" xr6:coauthVersionLast="36" xr6:coauthVersionMax="47" xr10:uidLastSave="{00000000-0000-0000-0000-000000000000}"/>
  <bookViews>
    <workbookView xWindow="-120" yWindow="-120" windowWidth="29040" windowHeight="15840" xr2:uid="{C510A6C3-682C-4711-94C5-79778698125E}"/>
  </bookViews>
  <sheets>
    <sheet name="資料2-5-1" sheetId="1" r:id="rId1"/>
  </sheets>
  <definedNames>
    <definedName name="_xlnm.Print_Area" localSheetId="0">'資料2-5-1'!$B$2:$N$26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H25" i="1"/>
  <c r="K25" i="1" s="1"/>
  <c r="L25" i="1" s="1"/>
  <c r="F25" i="1"/>
  <c r="G25" i="1" s="1"/>
  <c r="C25" i="1"/>
  <c r="N24" i="1"/>
  <c r="L24" i="1"/>
  <c r="H24" i="1"/>
  <c r="G24" i="1"/>
  <c r="C24" i="1"/>
  <c r="N21" i="1"/>
  <c r="L21" i="1"/>
  <c r="H21" i="1"/>
  <c r="G21" i="1"/>
  <c r="C21" i="1"/>
  <c r="N17" i="1"/>
  <c r="N16" i="1"/>
  <c r="K16" i="1"/>
  <c r="F16" i="1"/>
  <c r="K15" i="1"/>
  <c r="F15" i="1"/>
  <c r="K8" i="1"/>
  <c r="K7" i="1"/>
</calcChain>
</file>

<file path=xl/sharedStrings.xml><?xml version="1.0" encoding="utf-8"?>
<sst xmlns="http://schemas.openxmlformats.org/spreadsheetml/2006/main" count="48" uniqueCount="47">
  <si>
    <t>資料2-5-1　救急出場件数及び搬送人員の推移</t>
    <rPh sb="0" eb="2">
      <t>シリョウ</t>
    </rPh>
    <rPh sb="8" eb="10">
      <t>キュウキュウ</t>
    </rPh>
    <rPh sb="10" eb="12">
      <t>シュツジョウ</t>
    </rPh>
    <rPh sb="12" eb="14">
      <t>ケンスウ</t>
    </rPh>
    <rPh sb="14" eb="15">
      <t>オヨ</t>
    </rPh>
    <rPh sb="16" eb="18">
      <t>ハンソウ</t>
    </rPh>
    <rPh sb="18" eb="20">
      <t>ジンイン</t>
    </rPh>
    <rPh sb="21" eb="23">
      <t>スイイ</t>
    </rPh>
    <phoneticPr fontId="2"/>
  </si>
  <si>
    <t>（各年中）</t>
    <rPh sb="1" eb="3">
      <t>カクネン</t>
    </rPh>
    <rPh sb="3" eb="4">
      <t>チュウ</t>
    </rPh>
    <phoneticPr fontId="2"/>
  </si>
  <si>
    <t>　　　　区分
　年</t>
    <rPh sb="14" eb="15">
      <t>ネン</t>
    </rPh>
    <phoneticPr fontId="2"/>
  </si>
  <si>
    <t>救急出動件数</t>
    <rPh sb="3" eb="4">
      <t>ドウ</t>
    </rPh>
    <phoneticPr fontId="2"/>
  </si>
  <si>
    <t>搬送人員</t>
  </si>
  <si>
    <t>（Ａ）のうち急病に
よる出動件数（Ｂ）</t>
    <rPh sb="6" eb="8">
      <t>キュウビョウ</t>
    </rPh>
    <rPh sb="12" eb="14">
      <t>シュツドウ</t>
    </rPh>
    <rPh sb="14" eb="16">
      <t>ケンスウ</t>
    </rPh>
    <phoneticPr fontId="2"/>
  </si>
  <si>
    <t>（Ａ）に対する（Ｂ）の割合（％）</t>
    <rPh sb="4" eb="5">
      <t>タイ</t>
    </rPh>
    <rPh sb="11" eb="13">
      <t>ワリアイ</t>
    </rPh>
    <phoneticPr fontId="2"/>
  </si>
  <si>
    <t>全出動件数</t>
    <rPh sb="2" eb="3">
      <t>ドウ</t>
    </rPh>
    <phoneticPr fontId="2"/>
  </si>
  <si>
    <t>対前年
増減数・増減率（％）</t>
    <rPh sb="0" eb="1">
      <t>タイ</t>
    </rPh>
    <rPh sb="1" eb="3">
      <t>ゼンネン</t>
    </rPh>
    <rPh sb="5" eb="6">
      <t>ゲン</t>
    </rPh>
    <rPh sb="8" eb="10">
      <t>ゾウゲン</t>
    </rPh>
    <rPh sb="10" eb="11">
      <t>リツ</t>
    </rPh>
    <phoneticPr fontId="2"/>
  </si>
  <si>
    <t>全搬送人員</t>
    <phoneticPr fontId="2"/>
  </si>
  <si>
    <t>うち
救急自
動車による
件数
（Ａ）</t>
    <rPh sb="5" eb="8">
      <t>ジドウ</t>
    </rPh>
    <phoneticPr fontId="2"/>
  </si>
  <si>
    <t>うち
消防防災ヘリコプター
による
件数</t>
    <rPh sb="3" eb="5">
      <t>ショウボウ</t>
    </rPh>
    <rPh sb="5" eb="7">
      <t>ボウサイ</t>
    </rPh>
    <phoneticPr fontId="2"/>
  </si>
  <si>
    <t>うち
救急自
動車による
搬送人員</t>
    <rPh sb="5" eb="8">
      <t>ジドウ</t>
    </rPh>
    <rPh sb="13" eb="15">
      <t>ハンソウ</t>
    </rPh>
    <rPh sb="15" eb="17">
      <t>ジンイン</t>
    </rPh>
    <phoneticPr fontId="2"/>
  </si>
  <si>
    <t>うち
消防防災ヘリコプター
による
搬送人員</t>
    <rPh sb="3" eb="5">
      <t>ショウボウ</t>
    </rPh>
    <rPh sb="5" eb="7">
      <t>ボウサイ</t>
    </rPh>
    <rPh sb="18" eb="20">
      <t>ハンソウ</t>
    </rPh>
    <rPh sb="20" eb="22">
      <t>ジンイン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</si>
  <si>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</si>
  <si>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</si>
  <si>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</si>
  <si>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</si>
  <si>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△39,950</t>
    <phoneticPr fontId="2"/>
  </si>
  <si>
    <t>(△0.8)</t>
    <phoneticPr fontId="2"/>
  </si>
  <si>
    <t>△63,035</t>
    <phoneticPr fontId="2"/>
  </si>
  <si>
    <t>(△1.3)</t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</si>
  <si>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</si>
  <si>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</si>
  <si>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△193,033</t>
    <phoneticPr fontId="2"/>
  </si>
  <si>
    <t>△224,138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</si>
  <si>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</si>
  <si>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</si>
  <si>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</si>
  <si>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</si>
  <si>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</si>
  <si>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</si>
  <si>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</si>
  <si>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</si>
  <si>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</si>
  <si>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</si>
  <si>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</si>
  <si>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</si>
  <si>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△707,078</t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</si>
  <si>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</si>
  <si>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</si>
  <si>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増減数・増減率はヘリコプター含むので次の表とは合わない</t>
    <rPh sb="0" eb="3">
      <t>ゾウゲンスウ</t>
    </rPh>
    <rPh sb="4" eb="7">
      <t>ゾウゲンリツ</t>
    </rPh>
    <rPh sb="14" eb="15">
      <t>フク</t>
    </rPh>
    <rPh sb="18" eb="19">
      <t>ツギ</t>
    </rPh>
    <rPh sb="20" eb="21">
      <t>ヒョウ</t>
    </rPh>
    <rPh sb="23" eb="24">
      <t>ア</t>
    </rPh>
    <phoneticPr fontId="2"/>
  </si>
  <si>
    <t>( △11.4 )</t>
    <phoneticPr fontId="2"/>
  </si>
  <si>
    <t>( △10.6 )</t>
    <phoneticPr fontId="2"/>
  </si>
  <si>
    <t>( △3.6 )</t>
    <phoneticPr fontId="2"/>
  </si>
  <si>
    <t>( △4.6 )</t>
    <phoneticPr fontId="2"/>
  </si>
  <si>
    <t>(備考)　　「救急年報報告」及び「消防防災・震災対策現況調査」による。</t>
    <rPh sb="1" eb="3">
      <t>ビコウ</t>
    </rPh>
    <rPh sb="14" eb="15">
      <t>オヨ</t>
    </rPh>
    <rPh sb="17" eb="19">
      <t>ショウボウ</t>
    </rPh>
    <rPh sb="19" eb="21">
      <t>ボウサイ</t>
    </rPh>
    <rPh sb="22" eb="24">
      <t>シンサイ</t>
    </rPh>
    <rPh sb="24" eb="26">
      <t>タイサク</t>
    </rPh>
    <rPh sb="26" eb="28">
      <t>ゲンキョウ</t>
    </rPh>
    <rPh sb="28" eb="3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</si>
</sst>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\(\ #,##0.0\ \)"/>
    <numFmt numFmtId="178" formatCode="#,##0_ "/>
    <numFmt numFmtId="179" formatCode="#,##0.0_);[Red]\(#,##0.0\)"/>
    <numFmt numFmtId="180" formatCode="#,##0_);\(#,##0\)"/>
    <numFmt numFmtId="181" formatCode="#,##0;&quot;▲ &quot;#,##0"/>
    <numFmt numFmtId="182" formatCode="#,##0;&quot;△ &quot;#,##0"/>
    <numFmt numFmtId="183" formatCode="0.0_ "/>
    <numFmt numFmtId="184" formatCode="\(\ #,##0.0\ \);\(\ &quot;△&quot;#,##0.0\ \)"/>
    <numFmt numFmtId="185" formatCode="#,##0;&quot;△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distributed" vertical="center"/>
    </xf>
    <xf numFmtId="176" fontId="0" fillId="0" borderId="1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25" xfId="0" applyNumberFormat="1" applyBorder="1" applyAlignment="1">
      <alignment horizontal="right" vertical="center"/>
    </xf>
    <xf numFmtId="177" fontId="0" fillId="0" borderId="26" xfId="0" applyNumberFormat="1" applyBorder="1" applyAlignment="1">
      <alignment horizontal="center" vertical="center"/>
    </xf>
    <xf numFmtId="178" fontId="0" fillId="0" borderId="1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0" fontId="0" fillId="0" borderId="28" xfId="0" applyBorder="1" applyAlignment="1">
      <alignment horizontal="distributed" vertical="center"/>
    </xf>
    <xf numFmtId="176" fontId="0" fillId="0" borderId="29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32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center" vertical="center"/>
    </xf>
    <xf numFmtId="178" fontId="0" fillId="0" borderId="29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80" fontId="0" fillId="0" borderId="27" xfId="0" applyNumberFormat="1" applyBorder="1" applyAlignment="1">
      <alignment horizontal="right" vertical="center"/>
    </xf>
    <xf numFmtId="179" fontId="0" fillId="0" borderId="31" xfId="0" applyNumberFormat="1" applyBorder="1" applyAlignment="1">
      <alignment vertical="center"/>
    </xf>
    <xf numFmtId="181" fontId="1" fillId="0" borderId="25" xfId="0" applyNumberFormat="1" applyFont="1" applyBorder="1" applyAlignment="1">
      <alignment horizontal="right" vertical="center"/>
    </xf>
    <xf numFmtId="181" fontId="0" fillId="0" borderId="27" xfId="0" applyNumberFormat="1" applyBorder="1" applyAlignment="1">
      <alignment vertical="center"/>
    </xf>
    <xf numFmtId="179" fontId="0" fillId="0" borderId="37" xfId="0" applyNumberFormat="1" applyBorder="1" applyAlignment="1">
      <alignment vertical="center"/>
    </xf>
    <xf numFmtId="181" fontId="1" fillId="0" borderId="40" xfId="2" applyNumberFormat="1" applyBorder="1" applyAlignment="1">
      <alignment horizontal="right" vertical="center"/>
    </xf>
    <xf numFmtId="181" fontId="1" fillId="0" borderId="40" xfId="2" applyNumberFormat="1" applyBorder="1" applyAlignment="1">
      <alignment vertical="center"/>
    </xf>
    <xf numFmtId="179" fontId="1" fillId="0" borderId="31" xfId="2" applyNumberFormat="1" applyBorder="1" applyAlignment="1">
      <alignment vertical="center"/>
    </xf>
    <xf numFmtId="181" fontId="1" fillId="0" borderId="27" xfId="2" applyNumberFormat="1" applyBorder="1" applyAlignment="1">
      <alignment horizontal="right" vertical="center"/>
    </xf>
    <xf numFmtId="181" fontId="1" fillId="0" borderId="27" xfId="2" applyNumberFormat="1" applyBorder="1" applyAlignment="1">
      <alignment vertical="center"/>
    </xf>
    <xf numFmtId="179" fontId="1" fillId="0" borderId="13" xfId="2" applyNumberFormat="1" applyBorder="1" applyAlignment="1">
      <alignment vertical="center"/>
    </xf>
    <xf numFmtId="181" fontId="1" fillId="0" borderId="38" xfId="2" applyNumberFormat="1" applyBorder="1" applyAlignment="1">
      <alignment horizontal="right" vertical="center"/>
    </xf>
    <xf numFmtId="181" fontId="1" fillId="0" borderId="38" xfId="2" applyNumberFormat="1" applyBorder="1" applyAlignment="1">
      <alignment vertical="center"/>
    </xf>
    <xf numFmtId="179" fontId="1" fillId="0" borderId="37" xfId="2" applyNumberFormat="1" applyBorder="1" applyAlignment="1">
      <alignment vertical="center"/>
    </xf>
    <xf numFmtId="9" fontId="0" fillId="0" borderId="0" xfId="1" applyFont="1" applyAlignment="1">
      <alignment vertical="center"/>
    </xf>
    <xf numFmtId="179" fontId="0" fillId="0" borderId="43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178" fontId="8" fillId="0" borderId="0" xfId="0" applyNumberFormat="1" applyFont="1" applyAlignment="1">
      <alignment vertical="center" wrapText="1"/>
    </xf>
    <xf numFmtId="183" fontId="8" fillId="0" borderId="0" xfId="0" applyNumberFormat="1" applyFont="1" applyAlignment="1">
      <alignment horizontal="right" vertical="center" wrapText="1"/>
    </xf>
    <xf numFmtId="181" fontId="0" fillId="0" borderId="0" xfId="0" applyNumberFormat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32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6" fillId="0" borderId="25" xfId="0" applyNumberFormat="1" applyFont="1" applyBorder="1" applyAlignment="1">
      <alignment horizontal="right" vertical="center" wrapText="1"/>
    </xf>
    <xf numFmtId="181" fontId="6" fillId="0" borderId="18" xfId="0" applyNumberFormat="1" applyFont="1" applyBorder="1" applyAlignment="1">
      <alignment horizontal="right" vertical="center" wrapText="1"/>
    </xf>
    <xf numFmtId="181" fontId="0" fillId="0" borderId="12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1" fillId="0" borderId="13" xfId="0" applyNumberFormat="1" applyFont="1" applyBorder="1" applyAlignment="1">
      <alignment vertical="center"/>
    </xf>
    <xf numFmtId="181" fontId="0" fillId="0" borderId="35" xfId="0" applyNumberFormat="1" applyBorder="1" applyAlignment="1">
      <alignment horizontal="right" vertical="center"/>
    </xf>
    <xf numFmtId="181" fontId="0" fillId="0" borderId="36" xfId="0" applyNumberFormat="1" applyBorder="1" applyAlignment="1">
      <alignment horizontal="right" vertical="center"/>
    </xf>
    <xf numFmtId="181" fontId="0" fillId="0" borderId="37" xfId="0" applyNumberFormat="1" applyBorder="1" applyAlignment="1">
      <alignment vertical="center"/>
    </xf>
    <xf numFmtId="181" fontId="1" fillId="0" borderId="29" xfId="2" applyNumberFormat="1" applyBorder="1" applyAlignment="1">
      <alignment horizontal="right" vertical="center"/>
    </xf>
    <xf numFmtId="181" fontId="1" fillId="0" borderId="30" xfId="2" applyNumberFormat="1" applyBorder="1" applyAlignment="1">
      <alignment horizontal="right" vertical="center"/>
    </xf>
    <xf numFmtId="181" fontId="1" fillId="0" borderId="39" xfId="2" applyNumberFormat="1" applyBorder="1" applyAlignment="1">
      <alignment vertical="center"/>
    </xf>
    <xf numFmtId="181" fontId="1" fillId="0" borderId="12" xfId="2" applyNumberFormat="1" applyBorder="1" applyAlignment="1">
      <alignment horizontal="right" vertical="center"/>
    </xf>
    <xf numFmtId="181" fontId="1" fillId="0" borderId="24" xfId="2" applyNumberFormat="1" applyBorder="1" applyAlignment="1">
      <alignment horizontal="right" vertical="center"/>
    </xf>
    <xf numFmtId="181" fontId="1" fillId="0" borderId="13" xfId="2" applyNumberFormat="1" applyBorder="1" applyAlignment="1">
      <alignment vertical="center"/>
    </xf>
    <xf numFmtId="181" fontId="1" fillId="0" borderId="36" xfId="2" applyNumberFormat="1" applyBorder="1" applyAlignment="1">
      <alignment horizontal="right" vertical="center"/>
    </xf>
    <xf numFmtId="181" fontId="1" fillId="0" borderId="37" xfId="2" applyNumberFormat="1" applyBorder="1" applyAlignment="1">
      <alignment vertical="center"/>
    </xf>
    <xf numFmtId="181" fontId="0" fillId="0" borderId="13" xfId="0" applyNumberFormat="1" applyBorder="1" applyAlignment="1">
      <alignment horizontal="right" vertical="center"/>
    </xf>
    <xf numFmtId="181" fontId="0" fillId="0" borderId="29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/>
    </xf>
    <xf numFmtId="181" fontId="0" fillId="0" borderId="31" xfId="0" applyNumberFormat="1" applyBorder="1" applyAlignment="1">
      <alignment horizontal="right" vertical="center"/>
    </xf>
    <xf numFmtId="181" fontId="0" fillId="0" borderId="37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2" xfId="0" applyNumberFormat="1" applyBorder="1" applyAlignment="1">
      <alignment horizontal="right" vertical="center"/>
    </xf>
    <xf numFmtId="181" fontId="0" fillId="0" borderId="43" xfId="0" applyNumberFormat="1" applyBorder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/>
    </xf>
    <xf numFmtId="181" fontId="1" fillId="0" borderId="24" xfId="0" applyNumberFormat="1" applyFont="1" applyBorder="1" applyAlignment="1">
      <alignment horizontal="right" vertical="center"/>
    </xf>
    <xf numFmtId="181" fontId="0" fillId="0" borderId="38" xfId="0" applyNumberFormat="1" applyBorder="1" applyAlignment="1">
      <alignment horizontal="right" vertical="center"/>
    </xf>
    <xf numFmtId="181" fontId="0" fillId="0" borderId="40" xfId="0" applyNumberFormat="1" applyBorder="1" applyAlignment="1">
      <alignment vertical="center"/>
    </xf>
    <xf numFmtId="182" fontId="0" fillId="0" borderId="12" xfId="0" applyNumberFormat="1" applyBorder="1" applyAlignment="1">
      <alignment horizontal="right" vertical="center"/>
    </xf>
    <xf numFmtId="182" fontId="0" fillId="0" borderId="35" xfId="0" applyNumberFormat="1" applyBorder="1" applyAlignment="1">
      <alignment horizontal="right" vertical="center"/>
    </xf>
    <xf numFmtId="182" fontId="1" fillId="0" borderId="29" xfId="2" applyNumberFormat="1" applyBorder="1" applyAlignment="1">
      <alignment horizontal="right" vertical="center"/>
    </xf>
    <xf numFmtId="182" fontId="1" fillId="0" borderId="12" xfId="2" applyNumberFormat="1" applyBorder="1" applyAlignment="1">
      <alignment horizontal="right" vertical="center"/>
    </xf>
    <xf numFmtId="182" fontId="1" fillId="0" borderId="27" xfId="2" applyNumberFormat="1" applyBorder="1" applyAlignment="1">
      <alignment horizontal="right" vertical="center"/>
    </xf>
    <xf numFmtId="182" fontId="1" fillId="0" borderId="38" xfId="2" applyNumberFormat="1" applyBorder="1" applyAlignment="1">
      <alignment horizontal="right" vertical="center"/>
    </xf>
    <xf numFmtId="182" fontId="0" fillId="0" borderId="29" xfId="0" applyNumberFormat="1" applyBorder="1" applyAlignment="1">
      <alignment horizontal="right" vertical="center"/>
    </xf>
    <xf numFmtId="182" fontId="0" fillId="0" borderId="41" xfId="0" applyNumberFormat="1" applyBorder="1" applyAlignment="1">
      <alignment horizontal="right" vertical="center"/>
    </xf>
    <xf numFmtId="185" fontId="0" fillId="0" borderId="0" xfId="0" applyNumberFormat="1" applyAlignment="1">
      <alignment vertical="center"/>
    </xf>
    <xf numFmtId="177" fontId="0" fillId="0" borderId="13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right" vertical="center"/>
    </xf>
    <xf numFmtId="177" fontId="1" fillId="0" borderId="31" xfId="2" applyNumberFormat="1" applyBorder="1" applyAlignment="1">
      <alignment horizontal="right" vertical="center"/>
    </xf>
    <xf numFmtId="177" fontId="1" fillId="0" borderId="13" xfId="2" applyNumberFormat="1" applyBorder="1" applyAlignment="1">
      <alignment horizontal="right" vertical="center"/>
    </xf>
    <xf numFmtId="177" fontId="0" fillId="0" borderId="13" xfId="2" applyNumberFormat="1" applyFont="1" applyBorder="1" applyAlignment="1">
      <alignment horizontal="right" vertical="center"/>
    </xf>
    <xf numFmtId="177" fontId="1" fillId="0" borderId="37" xfId="2" applyNumberFormat="1" applyBorder="1" applyAlignment="1">
      <alignment horizontal="right" vertical="center"/>
    </xf>
    <xf numFmtId="184" fontId="6" fillId="0" borderId="13" xfId="0" applyNumberFormat="1" applyFont="1" applyBorder="1" applyAlignment="1">
      <alignment horizontal="right" vertical="center" wrapText="1"/>
    </xf>
    <xf numFmtId="184" fontId="6" fillId="0" borderId="43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distributed" vertical="center"/>
    </xf>
    <xf numFmtId="0" fontId="0" fillId="3" borderId="34" xfId="0" applyFill="1" applyBorder="1" applyAlignment="1">
      <alignment horizontal="distributed" vertical="center"/>
    </xf>
    <xf numFmtId="0" fontId="0" fillId="3" borderId="28" xfId="0" applyFill="1" applyBorder="1" applyAlignment="1">
      <alignment horizontal="distributed" vertical="center"/>
    </xf>
    <xf numFmtId="0" fontId="0" fillId="3" borderId="38" xfId="0" applyFill="1" applyBorder="1" applyAlignment="1">
      <alignment horizontal="distributed" vertical="center"/>
    </xf>
    <xf numFmtId="0" fontId="0" fillId="3" borderId="27" xfId="0" applyFill="1" applyBorder="1" applyAlignment="1">
      <alignment horizontal="distributed" vertical="center"/>
    </xf>
    <xf numFmtId="0" fontId="0" fillId="3" borderId="15" xfId="0" applyFill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textRotation="255" wrapText="1"/>
    </xf>
    <xf numFmtId="0" fontId="5" fillId="2" borderId="12" xfId="0" applyFont="1" applyFill="1" applyBorder="1" applyAlignment="1">
      <alignment horizontal="center" vertical="top" textRotation="255"/>
    </xf>
    <xf numFmtId="0" fontId="5" fillId="2" borderId="21" xfId="0" applyFont="1" applyFill="1" applyBorder="1" applyAlignment="1">
      <alignment horizontal="center" vertical="top" textRotation="255"/>
    </xf>
    <xf numFmtId="0" fontId="5" fillId="2" borderId="4" xfId="0" applyFont="1" applyFill="1" applyBorder="1" applyAlignment="1">
      <alignment horizontal="center" vertical="top" textRotation="255" wrapText="1"/>
    </xf>
    <xf numFmtId="0" fontId="5" fillId="2" borderId="13" xfId="0" applyFont="1" applyFill="1" applyBorder="1" applyAlignment="1">
      <alignment horizontal="center" vertical="top" textRotation="255"/>
    </xf>
    <xf numFmtId="0" fontId="5" fillId="2" borderId="17" xfId="0" applyFont="1" applyFill="1" applyBorder="1" applyAlignment="1">
      <alignment horizontal="center" vertical="top" textRotation="255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11BEF3FD-E812-4516-8465-9DC333822C96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599B-8CAF-4741-99DF-1BF7CDCC2548}">
  <sheetPr>
    <tabColor theme="8"/>
  </sheetPr>
  <dimension ref="A1:P38"/>
  <sheetViews>
    <sheetView tabSelected="1" view="pageBreakPreview" topLeftCell="A2" zoomScale="78" zoomScaleNormal="100" zoomScaleSheetLayoutView="78" workbookViewId="0">
      <selection activeCell="P2" sqref="P1:P1048576"/>
    </sheetView>
  </sheetViews>
  <sheetFormatPr defaultColWidth="9" defaultRowHeight="13.5" x14ac:dyDescent="0.15"/>
  <cols>
    <col min="1" max="1" width="2.125" style="1" customWidth="1"/>
    <col min="2" max="2" width="10.75" style="1" customWidth="1"/>
    <col min="3" max="3" width="10.625" style="1" customWidth="1"/>
    <col min="4" max="5" width="10.125" style="1" customWidth="1"/>
    <col min="6" max="6" width="12" style="1" bestFit="1" customWidth="1"/>
    <col min="7" max="7" width="9.75" style="1" bestFit="1" customWidth="1"/>
    <col min="8" max="8" width="10.75" style="1" customWidth="1"/>
    <col min="9" max="10" width="10.125" style="1" customWidth="1"/>
    <col min="11" max="11" width="12" style="1" bestFit="1" customWidth="1"/>
    <col min="12" max="12" width="9.75" style="1" bestFit="1" customWidth="1"/>
    <col min="13" max="13" width="10.625" style="1" customWidth="1"/>
    <col min="14" max="14" width="7.75" style="1" customWidth="1"/>
    <col min="15" max="15" width="9" style="1"/>
    <col min="16" max="16" width="0" style="1" hidden="1" customWidth="1"/>
    <col min="17" max="16384" width="9" style="1"/>
  </cols>
  <sheetData>
    <row r="1" spans="1:15" ht="17.25" hidden="1" x14ac:dyDescent="0.15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5" ht="17.2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</row>
    <row r="3" spans="1:15" ht="24" customHeight="1" x14ac:dyDescent="0.15">
      <c r="B3" s="110" t="s">
        <v>2</v>
      </c>
      <c r="C3" s="113" t="s">
        <v>3</v>
      </c>
      <c r="D3" s="113"/>
      <c r="E3" s="113"/>
      <c r="F3" s="113"/>
      <c r="G3" s="113"/>
      <c r="H3" s="113" t="s">
        <v>4</v>
      </c>
      <c r="I3" s="113"/>
      <c r="J3" s="113"/>
      <c r="K3" s="113"/>
      <c r="L3" s="113"/>
      <c r="M3" s="114" t="s">
        <v>5</v>
      </c>
      <c r="N3" s="117" t="s">
        <v>6</v>
      </c>
    </row>
    <row r="4" spans="1:15" ht="24" customHeight="1" x14ac:dyDescent="0.15">
      <c r="B4" s="111"/>
      <c r="C4" s="120" t="s">
        <v>7</v>
      </c>
      <c r="D4" s="95"/>
      <c r="E4" s="96"/>
      <c r="F4" s="122" t="s">
        <v>8</v>
      </c>
      <c r="G4" s="123"/>
      <c r="H4" s="120" t="s">
        <v>9</v>
      </c>
      <c r="I4" s="97"/>
      <c r="J4" s="98"/>
      <c r="K4" s="126" t="s">
        <v>8</v>
      </c>
      <c r="L4" s="126"/>
      <c r="M4" s="115"/>
      <c r="N4" s="118"/>
    </row>
    <row r="5" spans="1:15" ht="69.95" customHeight="1" x14ac:dyDescent="0.15">
      <c r="B5" s="112"/>
      <c r="C5" s="121"/>
      <c r="D5" s="99" t="s">
        <v>10</v>
      </c>
      <c r="E5" s="100" t="s">
        <v>11</v>
      </c>
      <c r="F5" s="124"/>
      <c r="G5" s="125"/>
      <c r="H5" s="121"/>
      <c r="I5" s="99" t="s">
        <v>12</v>
      </c>
      <c r="J5" s="100" t="s">
        <v>13</v>
      </c>
      <c r="K5" s="127"/>
      <c r="L5" s="127"/>
      <c r="M5" s="116"/>
      <c r="N5" s="119"/>
    </row>
    <row r="6" spans="1:15" hidden="1" x14ac:dyDescent="0.15">
      <c r="A6" s="4"/>
      <c r="B6" s="5" t="s">
        <v>14</v>
      </c>
      <c r="C6" s="6">
        <v>4557949</v>
      </c>
      <c r="D6" s="7">
        <v>4555881</v>
      </c>
      <c r="E6" s="8">
        <v>2068</v>
      </c>
      <c r="F6" s="9">
        <v>158754</v>
      </c>
      <c r="G6" s="10">
        <v>3.6</v>
      </c>
      <c r="H6" s="11">
        <v>4331917</v>
      </c>
      <c r="I6" s="12">
        <v>4329935</v>
      </c>
      <c r="J6" s="8">
        <v>1982</v>
      </c>
      <c r="K6" s="13">
        <v>139447</v>
      </c>
      <c r="L6" s="10">
        <v>3.3</v>
      </c>
      <c r="M6" s="11">
        <v>2610812</v>
      </c>
      <c r="N6" s="14">
        <v>57.3</v>
      </c>
    </row>
    <row r="7" spans="1:15" hidden="1" x14ac:dyDescent="0.15">
      <c r="A7" s="4"/>
      <c r="B7" s="5" t="s">
        <v>15</v>
      </c>
      <c r="C7" s="6">
        <v>4832900</v>
      </c>
      <c r="D7" s="7">
        <v>4830813</v>
      </c>
      <c r="E7" s="8">
        <v>2087</v>
      </c>
      <c r="F7" s="9">
        <v>274951</v>
      </c>
      <c r="G7" s="10">
        <v>6</v>
      </c>
      <c r="H7" s="11">
        <v>4577403</v>
      </c>
      <c r="I7" s="12">
        <v>4575325</v>
      </c>
      <c r="J7" s="8">
        <v>2078</v>
      </c>
      <c r="K7" s="13">
        <f>H7-H6</f>
        <v>245486</v>
      </c>
      <c r="L7" s="10">
        <v>5.7</v>
      </c>
      <c r="M7" s="11">
        <v>2819620</v>
      </c>
      <c r="N7" s="14">
        <v>58.4</v>
      </c>
    </row>
    <row r="8" spans="1:15" hidden="1" x14ac:dyDescent="0.15">
      <c r="A8" s="4"/>
      <c r="B8" s="5" t="s">
        <v>16</v>
      </c>
      <c r="C8" s="6">
        <v>5031464</v>
      </c>
      <c r="D8" s="7">
        <v>5029108</v>
      </c>
      <c r="E8" s="8">
        <v>2356</v>
      </c>
      <c r="F8" s="9">
        <v>198564</v>
      </c>
      <c r="G8" s="10">
        <v>4.0999999999999996</v>
      </c>
      <c r="H8" s="11">
        <v>4745872</v>
      </c>
      <c r="I8" s="12">
        <v>4743469</v>
      </c>
      <c r="J8" s="8">
        <v>2403</v>
      </c>
      <c r="K8" s="13">
        <f>H8-H7</f>
        <v>168469</v>
      </c>
      <c r="L8" s="10">
        <v>3.7</v>
      </c>
      <c r="M8" s="11">
        <v>2953471</v>
      </c>
      <c r="N8" s="14">
        <v>58.7</v>
      </c>
    </row>
    <row r="9" spans="1:15" ht="31.15" hidden="1" customHeight="1" x14ac:dyDescent="0.15">
      <c r="A9" s="4"/>
      <c r="B9" s="15" t="s">
        <v>17</v>
      </c>
      <c r="C9" s="16">
        <v>5240478</v>
      </c>
      <c r="D9" s="17">
        <v>5237716</v>
      </c>
      <c r="E9" s="18">
        <v>2762</v>
      </c>
      <c r="F9" s="19" t="s">
        <v>18</v>
      </c>
      <c r="G9" s="20" t="s">
        <v>19</v>
      </c>
      <c r="H9" s="21">
        <v>4895328</v>
      </c>
      <c r="I9" s="22">
        <v>4892593</v>
      </c>
      <c r="J9" s="18">
        <v>2735</v>
      </c>
      <c r="K9" s="23" t="s">
        <v>20</v>
      </c>
      <c r="L9" s="20" t="s">
        <v>21</v>
      </c>
      <c r="M9" s="21">
        <v>3163822</v>
      </c>
      <c r="N9" s="24">
        <v>60.4</v>
      </c>
    </row>
    <row r="10" spans="1:15" ht="18" customHeight="1" x14ac:dyDescent="0.15">
      <c r="A10" s="4"/>
      <c r="B10" s="101" t="s">
        <v>22</v>
      </c>
      <c r="C10" s="52">
        <v>5293403</v>
      </c>
      <c r="D10" s="53">
        <v>5290236</v>
      </c>
      <c r="E10" s="54">
        <v>3167</v>
      </c>
      <c r="F10" s="25">
        <v>52925</v>
      </c>
      <c r="G10" s="87">
        <v>1</v>
      </c>
      <c r="H10" s="74">
        <v>4905585</v>
      </c>
      <c r="I10" s="75">
        <v>4902753</v>
      </c>
      <c r="J10" s="54">
        <v>2832</v>
      </c>
      <c r="K10" s="26">
        <v>10257</v>
      </c>
      <c r="L10" s="87">
        <v>0.2</v>
      </c>
      <c r="M10" s="78">
        <v>3223990</v>
      </c>
      <c r="N10" s="14">
        <v>60.9</v>
      </c>
    </row>
    <row r="11" spans="1:15" ht="18" customHeight="1" x14ac:dyDescent="0.15">
      <c r="A11" s="4"/>
      <c r="B11" s="102" t="s">
        <v>23</v>
      </c>
      <c r="C11" s="55">
        <v>5100370</v>
      </c>
      <c r="D11" s="56">
        <v>5097094</v>
      </c>
      <c r="E11" s="57">
        <v>3276</v>
      </c>
      <c r="F11" s="46" t="s">
        <v>24</v>
      </c>
      <c r="G11" s="88" t="s">
        <v>44</v>
      </c>
      <c r="H11" s="55">
        <v>4681447</v>
      </c>
      <c r="I11" s="56">
        <v>4678636</v>
      </c>
      <c r="J11" s="57">
        <v>2811</v>
      </c>
      <c r="K11" s="76" t="s">
        <v>25</v>
      </c>
      <c r="L11" s="88" t="s">
        <v>45</v>
      </c>
      <c r="M11" s="79">
        <v>3102423</v>
      </c>
      <c r="N11" s="27">
        <v>60.9</v>
      </c>
    </row>
    <row r="12" spans="1:15" ht="18" customHeight="1" x14ac:dyDescent="0.15">
      <c r="B12" s="103" t="s">
        <v>26</v>
      </c>
      <c r="C12" s="58">
        <v>5125936</v>
      </c>
      <c r="D12" s="59">
        <v>5122226</v>
      </c>
      <c r="E12" s="60">
        <v>3710</v>
      </c>
      <c r="F12" s="28">
        <v>25566</v>
      </c>
      <c r="G12" s="89">
        <v>0.5</v>
      </c>
      <c r="H12" s="58">
        <v>4686045</v>
      </c>
      <c r="I12" s="59">
        <v>4682991</v>
      </c>
      <c r="J12" s="60">
        <v>3054</v>
      </c>
      <c r="K12" s="29">
        <v>4598</v>
      </c>
      <c r="L12" s="89">
        <v>0.1</v>
      </c>
      <c r="M12" s="80">
        <v>3141882</v>
      </c>
      <c r="N12" s="30">
        <v>61.3</v>
      </c>
    </row>
    <row r="13" spans="1:15" ht="18" customHeight="1" x14ac:dyDescent="0.15">
      <c r="A13" s="4"/>
      <c r="B13" s="101" t="s">
        <v>27</v>
      </c>
      <c r="C13" s="61">
        <v>5467620</v>
      </c>
      <c r="D13" s="62">
        <v>5463682</v>
      </c>
      <c r="E13" s="63">
        <v>3938</v>
      </c>
      <c r="F13" s="31">
        <v>341684</v>
      </c>
      <c r="G13" s="90">
        <v>6.7</v>
      </c>
      <c r="H13" s="61">
        <v>4982512</v>
      </c>
      <c r="I13" s="62">
        <v>4979537</v>
      </c>
      <c r="J13" s="63">
        <v>2975</v>
      </c>
      <c r="K13" s="32">
        <v>296467</v>
      </c>
      <c r="L13" s="90">
        <v>6.3</v>
      </c>
      <c r="M13" s="81">
        <v>3389044</v>
      </c>
      <c r="N13" s="33">
        <v>62</v>
      </c>
    </row>
    <row r="14" spans="1:15" ht="18" customHeight="1" x14ac:dyDescent="0.15">
      <c r="A14" s="4"/>
      <c r="B14" s="103" t="s">
        <v>28</v>
      </c>
      <c r="C14" s="31">
        <v>5711102</v>
      </c>
      <c r="D14" s="62">
        <v>5707655</v>
      </c>
      <c r="E14" s="63">
        <v>3447</v>
      </c>
      <c r="F14" s="31">
        <v>243482</v>
      </c>
      <c r="G14" s="91">
        <v>4.5</v>
      </c>
      <c r="H14" s="31">
        <v>5185313</v>
      </c>
      <c r="I14" s="62">
        <v>5182729</v>
      </c>
      <c r="J14" s="63">
        <v>2584</v>
      </c>
      <c r="K14" s="32">
        <v>202801</v>
      </c>
      <c r="L14" s="90">
        <v>4.0999999999999996</v>
      </c>
      <c r="M14" s="82">
        <v>3562208</v>
      </c>
      <c r="N14" s="33">
        <v>62.4</v>
      </c>
    </row>
    <row r="15" spans="1:15" ht="18" customHeight="1" x14ac:dyDescent="0.15">
      <c r="A15" s="4"/>
      <c r="B15" s="103" t="s">
        <v>29</v>
      </c>
      <c r="C15" s="34">
        <v>5805701</v>
      </c>
      <c r="D15" s="64">
        <v>5802455</v>
      </c>
      <c r="E15" s="65">
        <v>3246</v>
      </c>
      <c r="F15" s="34">
        <f>C15-C14</f>
        <v>94599</v>
      </c>
      <c r="G15" s="92">
        <v>1.7</v>
      </c>
      <c r="H15" s="34">
        <v>5252827</v>
      </c>
      <c r="I15" s="64">
        <v>5250302</v>
      </c>
      <c r="J15" s="65">
        <v>2525</v>
      </c>
      <c r="K15" s="35">
        <f>H15-H14</f>
        <v>67514</v>
      </c>
      <c r="L15" s="92">
        <v>1.3</v>
      </c>
      <c r="M15" s="83">
        <v>3648074</v>
      </c>
      <c r="N15" s="36">
        <v>62.9</v>
      </c>
    </row>
    <row r="16" spans="1:15" ht="18" customHeight="1" x14ac:dyDescent="0.15">
      <c r="B16" s="101" t="s">
        <v>30</v>
      </c>
      <c r="C16" s="52">
        <v>5918939</v>
      </c>
      <c r="D16" s="53">
        <v>5915683</v>
      </c>
      <c r="E16" s="66">
        <v>3256</v>
      </c>
      <c r="F16" s="47">
        <f>C16-C15</f>
        <v>113238</v>
      </c>
      <c r="G16" s="87">
        <v>2</v>
      </c>
      <c r="H16" s="52">
        <v>5348623</v>
      </c>
      <c r="I16" s="53">
        <v>5346087</v>
      </c>
      <c r="J16" s="66">
        <v>2536</v>
      </c>
      <c r="K16" s="26">
        <f>H16-H15</f>
        <v>95796</v>
      </c>
      <c r="L16" s="87">
        <v>1.8</v>
      </c>
      <c r="M16" s="78">
        <v>3732953</v>
      </c>
      <c r="N16" s="14">
        <f>M16/D16*100</f>
        <v>63.102654418771252</v>
      </c>
      <c r="O16" s="37"/>
    </row>
    <row r="17" spans="2:16" ht="18" customHeight="1" x14ac:dyDescent="0.15">
      <c r="B17" s="101" t="s">
        <v>31</v>
      </c>
      <c r="C17" s="52">
        <v>5988377</v>
      </c>
      <c r="D17" s="53">
        <v>5984921</v>
      </c>
      <c r="E17" s="66">
        <v>3456</v>
      </c>
      <c r="F17" s="47">
        <v>69438</v>
      </c>
      <c r="G17" s="87">
        <v>1.2</v>
      </c>
      <c r="H17" s="52">
        <v>5408635</v>
      </c>
      <c r="I17" s="53">
        <v>5405917</v>
      </c>
      <c r="J17" s="66">
        <v>2718</v>
      </c>
      <c r="K17" s="26">
        <v>60012</v>
      </c>
      <c r="L17" s="87">
        <v>1.1000000000000001</v>
      </c>
      <c r="M17" s="78">
        <v>3781249</v>
      </c>
      <c r="N17" s="14">
        <f>M17/D17*100</f>
        <v>63.179597525180363</v>
      </c>
      <c r="O17" s="37"/>
    </row>
    <row r="18" spans="2:16" ht="18" customHeight="1" x14ac:dyDescent="0.15">
      <c r="B18" s="101" t="s">
        <v>32</v>
      </c>
      <c r="C18" s="67">
        <v>6058190</v>
      </c>
      <c r="D18" s="68">
        <v>6054815</v>
      </c>
      <c r="E18" s="69">
        <v>3375</v>
      </c>
      <c r="F18" s="48">
        <v>69813</v>
      </c>
      <c r="G18" s="88">
        <v>1.2</v>
      </c>
      <c r="H18" s="67">
        <v>5481252</v>
      </c>
      <c r="I18" s="68">
        <v>5478370</v>
      </c>
      <c r="J18" s="69">
        <v>2882</v>
      </c>
      <c r="K18" s="77">
        <v>72617</v>
      </c>
      <c r="L18" s="88">
        <v>1.3</v>
      </c>
      <c r="M18" s="84">
        <v>3851978</v>
      </c>
      <c r="N18" s="24">
        <v>63.6</v>
      </c>
      <c r="O18" s="37"/>
    </row>
    <row r="19" spans="2:16" ht="18" customHeight="1" x14ac:dyDescent="0.15">
      <c r="B19" s="101" t="s">
        <v>33</v>
      </c>
      <c r="C19" s="52">
        <v>6213628</v>
      </c>
      <c r="D19" s="53">
        <v>6209964</v>
      </c>
      <c r="E19" s="66">
        <v>3664</v>
      </c>
      <c r="F19" s="49">
        <v>155438</v>
      </c>
      <c r="G19" s="87">
        <v>2.6</v>
      </c>
      <c r="H19" s="52">
        <v>5624034</v>
      </c>
      <c r="I19" s="53">
        <v>5621218</v>
      </c>
      <c r="J19" s="66">
        <v>2816</v>
      </c>
      <c r="K19" s="26">
        <v>142782</v>
      </c>
      <c r="L19" s="87">
        <v>2.6</v>
      </c>
      <c r="M19" s="78">
        <v>3975380</v>
      </c>
      <c r="N19" s="14">
        <v>64</v>
      </c>
      <c r="O19" s="37"/>
    </row>
    <row r="20" spans="2:16" ht="18" customHeight="1" x14ac:dyDescent="0.15">
      <c r="B20" s="101" t="s">
        <v>34</v>
      </c>
      <c r="C20" s="52">
        <v>6345517</v>
      </c>
      <c r="D20" s="53">
        <v>6342147</v>
      </c>
      <c r="E20" s="66">
        <v>3370</v>
      </c>
      <c r="F20" s="49">
        <v>131889</v>
      </c>
      <c r="G20" s="87">
        <v>2.1</v>
      </c>
      <c r="H20" s="52">
        <v>5738664</v>
      </c>
      <c r="I20" s="53">
        <v>5736086</v>
      </c>
      <c r="J20" s="66">
        <v>2578</v>
      </c>
      <c r="K20" s="26">
        <v>114630</v>
      </c>
      <c r="L20" s="87">
        <v>2</v>
      </c>
      <c r="M20" s="78">
        <v>4061989</v>
      </c>
      <c r="N20" s="14">
        <v>64</v>
      </c>
      <c r="O20" s="37"/>
    </row>
    <row r="21" spans="2:16" ht="18" customHeight="1" x14ac:dyDescent="0.15">
      <c r="B21" s="101" t="s">
        <v>35</v>
      </c>
      <c r="C21" s="52">
        <f>D21+E21</f>
        <v>6608341</v>
      </c>
      <c r="D21" s="53">
        <v>6605213</v>
      </c>
      <c r="E21" s="66">
        <v>3128</v>
      </c>
      <c r="F21" s="49">
        <v>262824</v>
      </c>
      <c r="G21" s="87">
        <f>(F21/C20)*100</f>
        <v>4.1418847353178627</v>
      </c>
      <c r="H21" s="52">
        <f>I21+J21</f>
        <v>5962613</v>
      </c>
      <c r="I21" s="53">
        <v>5960295</v>
      </c>
      <c r="J21" s="66">
        <v>2318</v>
      </c>
      <c r="K21" s="26">
        <v>223949</v>
      </c>
      <c r="L21" s="87">
        <f>(K21/H20)*100</f>
        <v>3.9024588301388614</v>
      </c>
      <c r="M21" s="78">
        <v>4294924</v>
      </c>
      <c r="N21" s="14">
        <f>M21/D21*100</f>
        <v>65.023247547051099</v>
      </c>
      <c r="O21" s="37"/>
    </row>
    <row r="22" spans="2:16" ht="18" customHeight="1" x14ac:dyDescent="0.15">
      <c r="B22" s="101" t="s">
        <v>36</v>
      </c>
      <c r="C22" s="52">
        <v>6642772</v>
      </c>
      <c r="D22" s="53">
        <v>6639767</v>
      </c>
      <c r="E22" s="66">
        <v>3005</v>
      </c>
      <c r="F22" s="49">
        <v>34431</v>
      </c>
      <c r="G22" s="87">
        <v>0.5</v>
      </c>
      <c r="H22" s="52">
        <v>5980258</v>
      </c>
      <c r="I22" s="53">
        <v>5978008</v>
      </c>
      <c r="J22" s="66">
        <v>2250</v>
      </c>
      <c r="K22" s="26">
        <v>17645</v>
      </c>
      <c r="L22" s="87">
        <v>0.3</v>
      </c>
      <c r="M22" s="78">
        <v>4335687</v>
      </c>
      <c r="N22" s="14">
        <v>65.3</v>
      </c>
      <c r="O22" s="37"/>
    </row>
    <row r="23" spans="2:16" ht="18" customHeight="1" x14ac:dyDescent="0.15">
      <c r="B23" s="104" t="s">
        <v>37</v>
      </c>
      <c r="C23" s="55">
        <v>5935694</v>
      </c>
      <c r="D23" s="56">
        <v>5933277</v>
      </c>
      <c r="E23" s="70">
        <v>2417</v>
      </c>
      <c r="F23" s="46" t="s">
        <v>38</v>
      </c>
      <c r="G23" s="88" t="s">
        <v>43</v>
      </c>
      <c r="H23" s="55">
        <v>5295727</v>
      </c>
      <c r="I23" s="56">
        <v>5293830</v>
      </c>
      <c r="J23" s="70">
        <v>1897</v>
      </c>
      <c r="K23" s="86">
        <v>-684531</v>
      </c>
      <c r="L23" s="88" t="s">
        <v>42</v>
      </c>
      <c r="M23" s="79">
        <v>3850497</v>
      </c>
      <c r="N23" s="27">
        <v>64.900000000000006</v>
      </c>
      <c r="O23" s="37"/>
    </row>
    <row r="24" spans="2:16" ht="18" customHeight="1" x14ac:dyDescent="0.15">
      <c r="B24" s="105" t="s">
        <v>39</v>
      </c>
      <c r="C24" s="52">
        <f>SUM(D24:E24)</f>
        <v>6196069</v>
      </c>
      <c r="D24" s="53">
        <v>6193581</v>
      </c>
      <c r="E24" s="66">
        <v>2488</v>
      </c>
      <c r="F24" s="50">
        <v>260375</v>
      </c>
      <c r="G24" s="93">
        <f>(F24/C22)*100</f>
        <v>3.9196738951750869</v>
      </c>
      <c r="H24" s="52">
        <f>SUM(I24:J24)</f>
        <v>5493658</v>
      </c>
      <c r="I24" s="53">
        <v>5491744</v>
      </c>
      <c r="J24" s="66">
        <v>1914</v>
      </c>
      <c r="K24" s="50">
        <v>197931</v>
      </c>
      <c r="L24" s="93">
        <f>(K24/H22)*100</f>
        <v>3.3097401483347375</v>
      </c>
      <c r="M24" s="78">
        <v>4054706</v>
      </c>
      <c r="N24" s="14">
        <f>M24/D24*100</f>
        <v>65.466262570877817</v>
      </c>
      <c r="O24" s="37"/>
    </row>
    <row r="25" spans="2:16" ht="18" customHeight="1" x14ac:dyDescent="0.15">
      <c r="B25" s="106" t="s">
        <v>40</v>
      </c>
      <c r="C25" s="71">
        <f>SUM(D25:E25)</f>
        <v>7232118</v>
      </c>
      <c r="D25" s="72">
        <v>7229572</v>
      </c>
      <c r="E25" s="73">
        <v>2546</v>
      </c>
      <c r="F25" s="51">
        <f>C25-C24</f>
        <v>1036049</v>
      </c>
      <c r="G25" s="94">
        <f>(F25/C24)*100</f>
        <v>16.721069439349368</v>
      </c>
      <c r="H25" s="71">
        <f>SUM(I25:J25)</f>
        <v>6219299</v>
      </c>
      <c r="I25" s="72">
        <v>6217283</v>
      </c>
      <c r="J25" s="73">
        <v>2016</v>
      </c>
      <c r="K25" s="51">
        <f>H25-H24</f>
        <v>725641</v>
      </c>
      <c r="L25" s="94">
        <f>(K25/H24)*100</f>
        <v>13.208703563272413</v>
      </c>
      <c r="M25" s="85">
        <v>4884630</v>
      </c>
      <c r="N25" s="38">
        <f>M25/D25*100</f>
        <v>67.564580586513273</v>
      </c>
      <c r="O25" s="37"/>
      <c r="P25" s="1" t="s">
        <v>41</v>
      </c>
    </row>
    <row r="26" spans="2:16" s="39" customFormat="1" ht="12" x14ac:dyDescent="0.15">
      <c r="B26" s="107" t="s">
        <v>46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</row>
    <row r="27" spans="2:16" s="39" customFormat="1" ht="12" x14ac:dyDescent="0.15"/>
    <row r="28" spans="2:16" s="39" customFormat="1" x14ac:dyDescent="0.15">
      <c r="C28" s="40"/>
      <c r="F28" s="41"/>
      <c r="K28" s="41"/>
    </row>
    <row r="29" spans="2:16" s="39" customFormat="1" ht="12" x14ac:dyDescent="0.15"/>
    <row r="30" spans="2:16" s="39" customFormat="1" ht="12" x14ac:dyDescent="0.15"/>
    <row r="31" spans="2:16" s="39" customFormat="1" x14ac:dyDescent="0.15">
      <c r="H31" s="42"/>
      <c r="I31" s="43"/>
      <c r="J31" s="44"/>
    </row>
    <row r="32" spans="2:16" s="39" customFormat="1" x14ac:dyDescent="0.15">
      <c r="H32" s="45"/>
      <c r="I32" s="43"/>
      <c r="J32" s="44"/>
    </row>
    <row r="33" spans="8:10" s="39" customFormat="1" x14ac:dyDescent="0.15">
      <c r="H33" s="43"/>
      <c r="I33" s="43"/>
      <c r="J33" s="44"/>
    </row>
    <row r="34" spans="8:10" s="39" customFormat="1" ht="12" x14ac:dyDescent="0.15"/>
    <row r="35" spans="8:10" s="39" customFormat="1" ht="12" x14ac:dyDescent="0.15"/>
    <row r="36" spans="8:10" s="39" customFormat="1" ht="12" x14ac:dyDescent="0.15"/>
    <row r="37" spans="8:10" s="39" customFormat="1" ht="12" x14ac:dyDescent="0.15"/>
    <row r="38" spans="8:10" s="39" customFormat="1" ht="12" x14ac:dyDescent="0.15"/>
  </sheetData>
  <mergeCells count="11">
    <mergeCell ref="B26:N26"/>
    <mergeCell ref="B1:N1"/>
    <mergeCell ref="B3:B5"/>
    <mergeCell ref="C3:G3"/>
    <mergeCell ref="H3:L3"/>
    <mergeCell ref="M3:M5"/>
    <mergeCell ref="N3:N5"/>
    <mergeCell ref="C4:C5"/>
    <mergeCell ref="F4:G5"/>
    <mergeCell ref="H4:H5"/>
    <mergeCell ref="K4:L5"/>
  </mergeCells>
  <phoneticPr fontId="2"/>
  <pageMargins left="0.7" right="0.7" top="0.75" bottom="0.75" header="0.3" footer="0.3"/>
  <pageSetup paperSize="9" scale="65" orientation="portrait" horizontalDpi="300" verticalDpi="300" r:id="rId1"/>
  <colBreaks count="1" manualBreakCount="1">
    <brk id="14" min="1" max="24" man="1"/>
  </colBreaks>
  <ignoredErrors>
    <ignoredError sqref="H24 C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資料2-5-1</vt:lpstr>
      <vt:lpstr>'資料2-5-1'!Print_Area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相部　孝明</dc:creator>
  <cp:lastModifiedBy>win028</cp:lastModifiedBy>
  <cp:lastPrinted>2024-01-06T04:22:23Z</cp:lastPrinted>
  <dcterms:created xsi:type="dcterms:W3CDTF">2023-12-25T05:14:25Z</dcterms:created>
  <dcterms:modified xsi:type="dcterms:W3CDTF">2024-03-21T07:33:07Z</dcterms:modified>
</cp:coreProperties>
</file>