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028\Desktop\excel0319\"/>
    </mc:Choice>
  </mc:AlternateContent>
  <xr:revisionPtr revIDLastSave="0" documentId="13_ncr:1_{7EB99ED7-E0DD-4D15-A5FE-5A69A18BCFEC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令和５資料2-5-2" sheetId="3" r:id="rId1"/>
  </sheets>
  <definedNames>
    <definedName name="_xlnm.Print_Area" localSheetId="0">'令和５資料2-5-2'!$B$2:$H$30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3" l="1"/>
  <c r="G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6" i="3"/>
  <c r="E29" i="3" l="1"/>
  <c r="C29" i="3"/>
  <c r="D11" i="3" s="1"/>
  <c r="E28" i="3"/>
  <c r="C28" i="3"/>
  <c r="D6" i="3" s="1"/>
  <c r="H27" i="3"/>
  <c r="G27" i="3"/>
  <c r="H26" i="3"/>
  <c r="G26" i="3"/>
  <c r="D26" i="3"/>
  <c r="H25" i="3"/>
  <c r="G25" i="3"/>
  <c r="H24" i="3"/>
  <c r="G24" i="3"/>
  <c r="D24" i="3"/>
  <c r="H23" i="3"/>
  <c r="G23" i="3"/>
  <c r="H22" i="3"/>
  <c r="G22" i="3"/>
  <c r="D22" i="3"/>
  <c r="H21" i="3"/>
  <c r="G21" i="3"/>
  <c r="H20" i="3"/>
  <c r="G20" i="3"/>
  <c r="D20" i="3"/>
  <c r="H19" i="3"/>
  <c r="G19" i="3"/>
  <c r="H18" i="3"/>
  <c r="G18" i="3"/>
  <c r="D18" i="3"/>
  <c r="H17" i="3"/>
  <c r="G17" i="3"/>
  <c r="H16" i="3"/>
  <c r="G16" i="3"/>
  <c r="D16" i="3"/>
  <c r="H15" i="3"/>
  <c r="G15" i="3"/>
  <c r="H14" i="3"/>
  <c r="G14" i="3"/>
  <c r="F14" i="3"/>
  <c r="D14" i="3"/>
  <c r="H13" i="3"/>
  <c r="G13" i="3"/>
  <c r="H12" i="3"/>
  <c r="G12" i="3"/>
  <c r="F12" i="3"/>
  <c r="D12" i="3"/>
  <c r="H11" i="3"/>
  <c r="G11" i="3"/>
  <c r="H10" i="3"/>
  <c r="G10" i="3"/>
  <c r="D10" i="3"/>
  <c r="H9" i="3"/>
  <c r="G9" i="3"/>
  <c r="H8" i="3"/>
  <c r="G8" i="3"/>
  <c r="D8" i="3"/>
  <c r="H7" i="3"/>
  <c r="G7" i="3"/>
  <c r="D25" i="3" l="1"/>
  <c r="D19" i="3"/>
  <c r="D27" i="3"/>
  <c r="D17" i="3"/>
  <c r="D15" i="3"/>
  <c r="D23" i="3"/>
  <c r="G28" i="3"/>
  <c r="D13" i="3"/>
  <c r="D21" i="3"/>
  <c r="H29" i="3"/>
  <c r="F16" i="3"/>
  <c r="F20" i="3"/>
  <c r="F24" i="3"/>
  <c r="F8" i="3"/>
  <c r="F10" i="3"/>
  <c r="F18" i="3"/>
  <c r="F22" i="3"/>
  <c r="F26" i="3"/>
  <c r="F6" i="3"/>
  <c r="D7" i="3"/>
  <c r="F11" i="3"/>
  <c r="F21" i="3"/>
  <c r="F7" i="3"/>
  <c r="F15" i="3"/>
  <c r="F25" i="3"/>
  <c r="F9" i="3"/>
  <c r="D9" i="3"/>
  <c r="F13" i="3"/>
  <c r="F17" i="3"/>
  <c r="F19" i="3"/>
  <c r="F23" i="3"/>
  <c r="F27" i="3"/>
  <c r="H28" i="3"/>
  <c r="G29" i="3"/>
</calcChain>
</file>

<file path=xl/sharedStrings.xml><?xml version="1.0" encoding="utf-8"?>
<sst xmlns="http://schemas.openxmlformats.org/spreadsheetml/2006/main" count="31" uniqueCount="26">
  <si>
    <t>資料2-5-2　救急自動車による事故種別出動件数及び搬送人員</t>
    <rPh sb="0" eb="2">
      <t>シリョウ</t>
    </rPh>
    <rPh sb="8" eb="10">
      <t>キュウキュウ</t>
    </rPh>
    <rPh sb="10" eb="13">
      <t>ジドウシャ</t>
    </rPh>
    <rPh sb="16" eb="18">
      <t>ジコ</t>
    </rPh>
    <rPh sb="18" eb="20">
      <t>シュベツ</t>
    </rPh>
    <rPh sb="20" eb="22">
      <t>シュツドウ</t>
    </rPh>
    <rPh sb="22" eb="24">
      <t>ケンスウ</t>
    </rPh>
    <rPh sb="24" eb="25">
      <t>オヨ</t>
    </rPh>
    <rPh sb="26" eb="28">
      <t>ハンソウ</t>
    </rPh>
    <rPh sb="28" eb="30">
      <t>ジンイン</t>
    </rPh>
    <phoneticPr fontId="4"/>
  </si>
  <si>
    <t>（各年中）</t>
    <rPh sb="1" eb="3">
      <t>カクネン</t>
    </rPh>
    <rPh sb="3" eb="4">
      <t>チュウ</t>
    </rPh>
    <phoneticPr fontId="4"/>
  </si>
  <si>
    <t>令和３年中</t>
    <rPh sb="0" eb="2">
      <t>レイワ</t>
    </rPh>
    <rPh sb="3" eb="4">
      <t>ネン</t>
    </rPh>
    <rPh sb="4" eb="5">
      <t>ガンネン</t>
    </rPh>
    <phoneticPr fontId="4"/>
  </si>
  <si>
    <t>令和４年中</t>
    <rPh sb="0" eb="2">
      <t>レイワ</t>
    </rPh>
    <rPh sb="3" eb="4">
      <t>ネン</t>
    </rPh>
    <rPh sb="4" eb="5">
      <t>ガンネン</t>
    </rPh>
    <phoneticPr fontId="4"/>
  </si>
  <si>
    <t>対前年比</t>
    <rPh sb="0" eb="1">
      <t>タイ</t>
    </rPh>
    <rPh sb="1" eb="4">
      <t>ゼンネンヒ</t>
    </rPh>
    <phoneticPr fontId="4"/>
  </si>
  <si>
    <t>事故種別</t>
    <rPh sb="0" eb="2">
      <t>ジコ</t>
    </rPh>
    <rPh sb="2" eb="4">
      <t>シュベツ</t>
    </rPh>
    <phoneticPr fontId="4"/>
  </si>
  <si>
    <t>出動件数</t>
    <rPh sb="0" eb="2">
      <t>シュツドウ</t>
    </rPh>
    <rPh sb="2" eb="4">
      <t>ケンスウ</t>
    </rPh>
    <phoneticPr fontId="4"/>
  </si>
  <si>
    <t>構成比</t>
    <rPh sb="0" eb="2">
      <t>コウセイ</t>
    </rPh>
    <rPh sb="2" eb="3">
      <t>ヒ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</si>
  <si>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</si>
  <si>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</si>
  <si>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（搬送人員）</t>
    <rPh sb="1" eb="3">
      <t>ハンソウ</t>
    </rPh>
    <rPh sb="3" eb="5">
      <t>ジンイン</t>
    </rPh>
    <phoneticPr fontId="4"/>
  </si>
  <si>
    <t>（％）</t>
    <phoneticPr fontId="4"/>
  </si>
  <si>
    <t>急病</t>
    <rPh sb="0" eb="2">
      <t>キュウビョウ</t>
    </rPh>
    <phoneticPr fontId="4"/>
  </si>
  <si>
    <t>交通事故</t>
    <rPh sb="0" eb="2">
      <t>コウツウ</t>
    </rPh>
    <rPh sb="2" eb="4">
      <t>ジコ</t>
    </rPh>
    <phoneticPr fontId="4"/>
  </si>
  <si>
    <t>一般負傷</t>
    <rPh sb="0" eb="2">
      <t>イッパン</t>
    </rPh>
    <rPh sb="2" eb="4">
      <t>フショウ</t>
    </rPh>
    <phoneticPr fontId="4"/>
  </si>
  <si>
    <t>自損行為</t>
    <rPh sb="0" eb="2">
      <t>ジソン</t>
    </rPh>
    <rPh sb="2" eb="4">
      <t>コウイ</t>
    </rPh>
    <phoneticPr fontId="4"/>
  </si>
  <si>
    <t>労働災害</t>
    <rPh sb="0" eb="2">
      <t>ロウドウ</t>
    </rPh>
    <rPh sb="2" eb="4">
      <t>サイガイ</t>
    </rPh>
    <phoneticPr fontId="4"/>
  </si>
  <si>
    <t>加害</t>
    <rPh sb="0" eb="2">
      <t>カガイ</t>
    </rPh>
    <phoneticPr fontId="4"/>
  </si>
  <si>
    <t>運動競技</t>
    <rPh sb="0" eb="2">
      <t>ウンドウ</t>
    </rPh>
    <rPh sb="2" eb="4">
      <t>キョウギ</t>
    </rPh>
    <phoneticPr fontId="4"/>
  </si>
  <si>
    <t>火災</t>
    <rPh sb="0" eb="2">
      <t>カサイ</t>
    </rPh>
    <phoneticPr fontId="4"/>
  </si>
  <si>
    <t>水難</t>
    <rPh sb="0" eb="2">
      <t>スイナン</t>
    </rPh>
    <phoneticPr fontId="4"/>
  </si>
  <si>
    <t>自然災害</t>
    <rPh sb="0" eb="2">
      <t>シゼン</t>
    </rPh>
    <rPh sb="2" eb="4">
      <t>サイガイ</t>
    </rPh>
    <phoneticPr fontId="4"/>
  </si>
  <si>
    <t>その他</t>
    <rPh sb="0" eb="3">
      <t>ソノタ</t>
    </rPh>
    <phoneticPr fontId="4"/>
  </si>
  <si>
    <t>合計</t>
    <rPh sb="0" eb="2">
      <t>ゴウケイ</t>
    </rPh>
    <phoneticPr fontId="4"/>
  </si>
  <si>
    <t>27表と整合</t>
    <rPh sb="2" eb="3">
      <t>ヒョウ</t>
    </rPh>
    <rPh sb="4" eb="6">
      <t>セイゴウ</t>
    </rPh>
    <phoneticPr fontId="4"/>
  </si>
  <si>
    <t xml:space="preserve">(備考)１　「救急年報報告」により作成
 　　    2　小数点第二位を四捨五入のため、合計等が一致しない場合がある。
</t>
    <rPh sb="29" eb="32">
      <t>ショウスウテン</t>
    </rPh>
    <rPh sb="32" eb="33">
      <t>ダイ</t>
    </rPh>
    <rPh sb="33" eb="35">
      <t>ニイ</t>
    </rPh>
    <rPh sb="36" eb="40">
      <t>シシャゴニュウ</t>
    </rPh>
    <rPh sb="44" eb="46">
      <t>ゴウケイ</t>
    </rPh>
    <rPh sb="46" eb="47">
      <t>トウ</t>
    </rPh>
    <rPh sb="48" eb="50">
      <t>イッチ</t>
    </rPh>
    <rPh sb="53" eb="55">
      <t>バアイ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</si>
</sst>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0.0"/>
    <numFmt numFmtId="178" formatCode="#,##0;&quot;△ &quot;#,##0"/>
    <numFmt numFmtId="179" formatCode="0.0;&quot;△ &quot;0.0"/>
    <numFmt numFmtId="180" formatCode="0.0%"/>
    <numFmt numFmtId="181" formatCode="\(\ \ \ #,##0\)"/>
    <numFmt numFmtId="182" formatCode="0_ "/>
  </numFmts>
  <fonts count="7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53">
    <xf numFmtId="0" fontId="0" fillId="0" borderId="0" xfId="0"/>
    <xf numFmtId="0" fontId="0" fillId="0" borderId="0" xfId="0" applyAlignment="1">
      <alignment vertical="center"/>
    </xf>
    <xf numFmtId="176" fontId="0" fillId="0" borderId="10" xfId="0" applyNumberFormat="1" applyBorder="1" applyAlignment="1">
      <alignment vertical="center"/>
    </xf>
    <xf numFmtId="177" fontId="0" fillId="0" borderId="11" xfId="0" applyNumberForma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179" fontId="0" fillId="0" borderId="11" xfId="0" applyNumberFormat="1" applyBorder="1" applyAlignment="1">
      <alignment vertical="center"/>
    </xf>
    <xf numFmtId="180" fontId="0" fillId="0" borderId="0" xfId="0" applyNumberFormat="1" applyAlignment="1">
      <alignment vertical="center"/>
    </xf>
    <xf numFmtId="181" fontId="0" fillId="0" borderId="12" xfId="0" applyNumberFormat="1" applyBorder="1" applyAlignment="1">
      <alignment vertical="center"/>
    </xf>
    <xf numFmtId="177" fontId="0" fillId="0" borderId="13" xfId="0" applyNumberFormat="1" applyBorder="1" applyAlignment="1">
      <alignment vertical="center"/>
    </xf>
    <xf numFmtId="178" fontId="0" fillId="0" borderId="14" xfId="0" applyNumberFormat="1" applyBorder="1" applyAlignment="1">
      <alignment vertical="center"/>
    </xf>
    <xf numFmtId="179" fontId="0" fillId="0" borderId="13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7" fontId="0" fillId="0" borderId="6" xfId="0" applyNumberFormat="1" applyBorder="1" applyAlignment="1">
      <alignment vertical="center"/>
    </xf>
    <xf numFmtId="178" fontId="0" fillId="0" borderId="12" xfId="0" applyNumberFormat="1" applyBorder="1" applyAlignment="1">
      <alignment vertical="center"/>
    </xf>
    <xf numFmtId="179" fontId="0" fillId="0" borderId="16" xfId="0" applyNumberFormat="1" applyBorder="1" applyAlignment="1">
      <alignment vertical="center"/>
    </xf>
    <xf numFmtId="181" fontId="0" fillId="0" borderId="14" xfId="0" applyNumberFormat="1" applyBorder="1" applyAlignment="1">
      <alignment vertical="center"/>
    </xf>
    <xf numFmtId="177" fontId="0" fillId="0" borderId="16" xfId="0" applyNumberFormat="1" applyBorder="1" applyAlignment="1">
      <alignment vertical="center"/>
    </xf>
    <xf numFmtId="178" fontId="0" fillId="0" borderId="5" xfId="0" applyNumberFormat="1" applyBorder="1" applyAlignment="1">
      <alignment vertical="center"/>
    </xf>
    <xf numFmtId="179" fontId="0" fillId="0" borderId="6" xfId="0" applyNumberFormat="1" applyBorder="1" applyAlignment="1">
      <alignment vertical="center"/>
    </xf>
    <xf numFmtId="176" fontId="0" fillId="0" borderId="12" xfId="0" applyNumberFormat="1" applyBorder="1" applyAlignment="1">
      <alignment vertical="center"/>
    </xf>
    <xf numFmtId="181" fontId="0" fillId="0" borderId="8" xfId="0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9" fontId="0" fillId="0" borderId="9" xfId="0" applyNumberFormat="1" applyBorder="1" applyAlignment="1">
      <alignment vertical="center"/>
    </xf>
    <xf numFmtId="38" fontId="0" fillId="0" borderId="0" xfId="3" applyFont="1">
      <alignment vertical="center"/>
    </xf>
    <xf numFmtId="176" fontId="0" fillId="0" borderId="21" xfId="0" applyNumberFormat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4" xfId="0" applyFill="1" applyBorder="1" applyAlignment="1">
      <alignment horizontal="distributed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distributed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76" fontId="0" fillId="4" borderId="10" xfId="0" applyNumberFormat="1" applyFill="1" applyBorder="1" applyAlignment="1">
      <alignment vertical="center"/>
    </xf>
    <xf numFmtId="182" fontId="0" fillId="4" borderId="11" xfId="0" applyNumberFormat="1" applyFill="1" applyBorder="1" applyAlignment="1">
      <alignment vertical="center"/>
    </xf>
    <xf numFmtId="178" fontId="0" fillId="4" borderId="10" xfId="0" applyNumberFormat="1" applyFill="1" applyBorder="1" applyAlignment="1">
      <alignment vertical="center"/>
    </xf>
    <xf numFmtId="179" fontId="0" fillId="4" borderId="11" xfId="0" applyNumberFormat="1" applyFill="1" applyBorder="1" applyAlignment="1">
      <alignment vertical="center"/>
    </xf>
    <xf numFmtId="181" fontId="0" fillId="4" borderId="8" xfId="0" applyNumberFormat="1" applyFill="1" applyBorder="1" applyAlignment="1">
      <alignment vertical="center"/>
    </xf>
    <xf numFmtId="182" fontId="0" fillId="4" borderId="9" xfId="0" applyNumberFormat="1" applyFill="1" applyBorder="1" applyAlignment="1">
      <alignment vertical="center"/>
    </xf>
    <xf numFmtId="178" fontId="0" fillId="4" borderId="8" xfId="0" applyNumberFormat="1" applyFill="1" applyBorder="1" applyAlignment="1">
      <alignment vertical="center"/>
    </xf>
    <xf numFmtId="179" fontId="0" fillId="4" borderId="9" xfId="0" applyNumberFormat="1" applyFill="1" applyBorder="1" applyAlignment="1">
      <alignment vertical="center"/>
    </xf>
    <xf numFmtId="0" fontId="5" fillId="0" borderId="20" xfId="0" applyFont="1" applyBorder="1" applyAlignment="1">
      <alignment horizontal="left" vertical="top" wrapText="1"/>
    </xf>
    <xf numFmtId="0" fontId="0" fillId="3" borderId="15" xfId="0" applyFill="1" applyBorder="1" applyAlignment="1">
      <alignment horizontal="distributed" vertical="center"/>
    </xf>
    <xf numFmtId="0" fontId="0" fillId="3" borderId="17" xfId="0" applyFill="1" applyBorder="1" applyAlignment="1">
      <alignment horizontal="distributed" vertical="center"/>
    </xf>
    <xf numFmtId="0" fontId="0" fillId="3" borderId="4" xfId="0" applyFill="1" applyBorder="1" applyAlignment="1">
      <alignment horizontal="distributed" vertical="center"/>
    </xf>
    <xf numFmtId="0" fontId="0" fillId="3" borderId="7" xfId="0" applyFill="1" applyBorder="1" applyAlignment="1">
      <alignment horizontal="distributed" vertical="center"/>
    </xf>
    <xf numFmtId="0" fontId="0" fillId="4" borderId="18" xfId="0" applyFill="1" applyBorder="1" applyAlignment="1">
      <alignment horizontal="distributed" vertical="center"/>
    </xf>
    <xf numFmtId="0" fontId="0" fillId="4" borderId="19" xfId="0" applyFill="1" applyBorder="1" applyAlignment="1">
      <alignment horizontal="distributed" vertical="center"/>
    </xf>
    <xf numFmtId="0" fontId="0" fillId="3" borderId="1" xfId="0" applyFill="1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</cellXfs>
  <cellStyles count="8">
    <cellStyle name="桁区切り" xfId="3" builtinId="6"/>
    <cellStyle name="桁区切り 2" xfId="1" xr:uid="{00000000-0005-0000-0000-000002000000}"/>
    <cellStyle name="桁区切り 2 2" xfId="6" xr:uid="{00000000-0005-0000-0000-000003000000}"/>
    <cellStyle name="標準" xfId="0" builtinId="0"/>
    <cellStyle name="標準 2" xfId="2" xr:uid="{00000000-0005-0000-0000-000005000000}"/>
    <cellStyle name="標準 2 3" xfId="7" xr:uid="{00000000-0005-0000-0000-000006000000}"/>
    <cellStyle name="標準 3" xfId="5" xr:uid="{00000000-0005-0000-0000-000007000000}"/>
    <cellStyle name="標準 4 2" xfId="4" xr:uid="{00000000-0005-0000-0000-000008000000}"/>
  </cellStyles>
  <dxfs count="0"/>
  <tableStyles count="0" defaultTableStyle="TableStyleMedium2" defaultPivotStyle="PivotStyleLight16"/>
  <colors>
    <mruColors>
      <color rgb="FFFFFFCC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</sheetPr>
  <dimension ref="B1:J30"/>
  <sheetViews>
    <sheetView tabSelected="1" view="pageBreakPreview" topLeftCell="A2" zoomScale="33" zoomScaleNormal="80" zoomScaleSheetLayoutView="33" workbookViewId="0">
      <selection activeCell="I2" sqref="I1:J1048576"/>
    </sheetView>
  </sheetViews>
  <sheetFormatPr defaultColWidth="9" defaultRowHeight="13.5" x14ac:dyDescent="0.15"/>
  <cols>
    <col min="1" max="1" width="9" style="1"/>
    <col min="2" max="2" width="9.625" style="1" customWidth="1"/>
    <col min="3" max="3" width="13.625" style="1" customWidth="1"/>
    <col min="4" max="4" width="10.125" style="1" customWidth="1"/>
    <col min="5" max="5" width="13.5" style="1" customWidth="1"/>
    <col min="6" max="6" width="7.625" style="1" customWidth="1"/>
    <col min="7" max="7" width="13.625" style="1" customWidth="1"/>
    <col min="8" max="8" width="10.125" style="1" bestFit="1" customWidth="1"/>
    <col min="9" max="9" width="12" style="1" hidden="1" customWidth="1"/>
    <col min="10" max="10" width="0" style="1" hidden="1" customWidth="1"/>
    <col min="11" max="16384" width="9" style="1"/>
  </cols>
  <sheetData>
    <row r="1" spans="2:10" ht="17.25" hidden="1" x14ac:dyDescent="0.15">
      <c r="B1" s="48" t="s">
        <v>0</v>
      </c>
      <c r="C1" s="48"/>
      <c r="D1" s="48"/>
      <c r="E1" s="48"/>
      <c r="F1" s="48"/>
      <c r="G1" s="48"/>
      <c r="H1" s="48"/>
    </row>
    <row r="2" spans="2:10" x14ac:dyDescent="0.15">
      <c r="H2" s="1" t="s">
        <v>1</v>
      </c>
    </row>
    <row r="3" spans="2:10" ht="15" customHeight="1" x14ac:dyDescent="0.15">
      <c r="B3" s="25"/>
      <c r="C3" s="49" t="s">
        <v>2</v>
      </c>
      <c r="D3" s="50"/>
      <c r="E3" s="49" t="s">
        <v>3</v>
      </c>
      <c r="F3" s="50"/>
      <c r="G3" s="49" t="s">
        <v>4</v>
      </c>
      <c r="H3" s="50"/>
    </row>
    <row r="4" spans="2:10" ht="15" customHeight="1" x14ac:dyDescent="0.15">
      <c r="B4" s="26" t="s">
        <v>5</v>
      </c>
      <c r="C4" s="27" t="s">
        <v>6</v>
      </c>
      <c r="D4" s="28" t="s">
        <v>7</v>
      </c>
      <c r="E4" s="27" t="s">
        <v>6</v>
      </c>
      <c r="F4" s="28" t="s">
        <v>7</v>
      </c>
      <c r="G4" s="51" t="s">
        <v>8</v>
      </c>
      <c r="H4" s="28" t="s">
        <v>9</v>
      </c>
    </row>
    <row r="5" spans="2:10" ht="15" customHeight="1" x14ac:dyDescent="0.15">
      <c r="B5" s="29"/>
      <c r="C5" s="30" t="s">
        <v>10</v>
      </c>
      <c r="D5" s="31" t="s">
        <v>11</v>
      </c>
      <c r="E5" s="30" t="s">
        <v>10</v>
      </c>
      <c r="F5" s="31" t="s">
        <v>11</v>
      </c>
      <c r="G5" s="52"/>
      <c r="H5" s="31" t="s">
        <v>11</v>
      </c>
      <c r="I5" s="1" t="s">
        <v>24</v>
      </c>
    </row>
    <row r="6" spans="2:10" ht="15" customHeight="1" x14ac:dyDescent="0.15">
      <c r="B6" s="47" t="s">
        <v>12</v>
      </c>
      <c r="C6" s="2">
        <v>4054706</v>
      </c>
      <c r="D6" s="3">
        <f>((C6/C28)*100)</f>
        <v>65.466262570877817</v>
      </c>
      <c r="E6" s="2">
        <v>4884630</v>
      </c>
      <c r="F6" s="3">
        <f>((E6/E28)*100)</f>
        <v>67.564580586513273</v>
      </c>
      <c r="G6" s="4">
        <f>SUM(E6-C6)</f>
        <v>829924</v>
      </c>
      <c r="H6" s="5">
        <f>SUM((E6/C6)*100,-100)</f>
        <v>20.468167112486086</v>
      </c>
      <c r="I6" s="23">
        <v>4884630</v>
      </c>
      <c r="J6" s="1" t="b">
        <f>E6=I6</f>
        <v>1</v>
      </c>
    </row>
    <row r="7" spans="2:10" ht="15" customHeight="1" x14ac:dyDescent="0.15">
      <c r="B7" s="43"/>
      <c r="C7" s="7">
        <v>3605179</v>
      </c>
      <c r="D7" s="8">
        <f t="shared" ref="D7" si="0">((C7/C29)*100)</f>
        <v>65.647251583467835</v>
      </c>
      <c r="E7" s="7">
        <v>4186450</v>
      </c>
      <c r="F7" s="8">
        <f t="shared" ref="F7" si="1">((E7/E29)*100)</f>
        <v>67.335683448863435</v>
      </c>
      <c r="G7" s="9">
        <f t="shared" ref="G7:G29" si="2">SUM(E7-C7)</f>
        <v>581271</v>
      </c>
      <c r="H7" s="10">
        <f t="shared" ref="H7:H29" si="3">SUM((E7/C7)*100,-100)</f>
        <v>16.123221620895947</v>
      </c>
      <c r="I7" s="23">
        <v>4186450</v>
      </c>
      <c r="J7" s="1" t="b">
        <f t="shared" ref="J7:J27" si="4">E7=I7</f>
        <v>1</v>
      </c>
    </row>
    <row r="8" spans="2:10" ht="15" customHeight="1" x14ac:dyDescent="0.15">
      <c r="B8" s="41" t="s">
        <v>13</v>
      </c>
      <c r="C8" s="11">
        <v>368491</v>
      </c>
      <c r="D8" s="12">
        <f>((C8/C28)*100)</f>
        <v>5.9495629426659633</v>
      </c>
      <c r="E8" s="11">
        <v>382301</v>
      </c>
      <c r="F8" s="12">
        <f>((E8/E28)*100)</f>
        <v>5.2880170499719759</v>
      </c>
      <c r="G8" s="13">
        <f t="shared" si="2"/>
        <v>13810</v>
      </c>
      <c r="H8" s="14">
        <f t="shared" si="3"/>
        <v>3.747717040579019</v>
      </c>
      <c r="I8" s="23">
        <v>382301</v>
      </c>
      <c r="J8" s="1" t="b">
        <f t="shared" si="4"/>
        <v>1</v>
      </c>
    </row>
    <row r="9" spans="2:10" ht="15" customHeight="1" x14ac:dyDescent="0.15">
      <c r="B9" s="42"/>
      <c r="C9" s="15">
        <v>340573</v>
      </c>
      <c r="D9" s="8">
        <f>((C9/C29)*100)</f>
        <v>6.2015454471293632</v>
      </c>
      <c r="E9" s="15">
        <v>347372</v>
      </c>
      <c r="F9" s="8">
        <f>((E9/E29)*100)</f>
        <v>5.5871994245717946</v>
      </c>
      <c r="G9" s="13">
        <f t="shared" si="2"/>
        <v>6799</v>
      </c>
      <c r="H9" s="14">
        <f t="shared" si="3"/>
        <v>1.9963414598338716</v>
      </c>
      <c r="I9" s="23">
        <v>347372</v>
      </c>
      <c r="J9" s="1" t="b">
        <f t="shared" si="4"/>
        <v>1</v>
      </c>
    </row>
    <row r="10" spans="2:10" ht="15" customHeight="1" x14ac:dyDescent="0.15">
      <c r="B10" s="41" t="s">
        <v>14</v>
      </c>
      <c r="C10" s="11">
        <v>969130</v>
      </c>
      <c r="D10" s="16">
        <f>((C10/C28)*100)</f>
        <v>15.647329065366222</v>
      </c>
      <c r="E10" s="11">
        <v>1101281</v>
      </c>
      <c r="F10" s="16">
        <f>((E10/E28)*100)</f>
        <v>15.233004111446707</v>
      </c>
      <c r="G10" s="17">
        <f t="shared" si="2"/>
        <v>132151</v>
      </c>
      <c r="H10" s="18">
        <f t="shared" si="3"/>
        <v>13.63604469988546</v>
      </c>
      <c r="I10" s="23">
        <v>1101281</v>
      </c>
      <c r="J10" s="1" t="b">
        <f t="shared" si="4"/>
        <v>1</v>
      </c>
    </row>
    <row r="11" spans="2:10" ht="15" customHeight="1" x14ac:dyDescent="0.15">
      <c r="B11" s="42"/>
      <c r="C11" s="15">
        <v>879503</v>
      </c>
      <c r="D11" s="8">
        <f>((C11/C29)*100)</f>
        <v>16.015003612695711</v>
      </c>
      <c r="E11" s="15">
        <v>985958</v>
      </c>
      <c r="F11" s="8">
        <f>((E11/E29)*100)</f>
        <v>15.858341979929175</v>
      </c>
      <c r="G11" s="9">
        <f t="shared" si="2"/>
        <v>106455</v>
      </c>
      <c r="H11" s="10">
        <f t="shared" si="3"/>
        <v>12.103995097231063</v>
      </c>
      <c r="I11" s="23">
        <v>985958</v>
      </c>
      <c r="J11" s="1" t="b">
        <f t="shared" si="4"/>
        <v>1</v>
      </c>
    </row>
    <row r="12" spans="2:10" ht="15" customHeight="1" x14ac:dyDescent="0.15">
      <c r="B12" s="43" t="s">
        <v>15</v>
      </c>
      <c r="C12" s="19">
        <v>55752</v>
      </c>
      <c r="D12" s="12">
        <f>((C12/C28)*100)</f>
        <v>0.90015776010679438</v>
      </c>
      <c r="E12" s="19">
        <v>60327</v>
      </c>
      <c r="F12" s="12">
        <f>((E12/E28)*100)</f>
        <v>0.83444773770840097</v>
      </c>
      <c r="G12" s="17">
        <f t="shared" si="2"/>
        <v>4575</v>
      </c>
      <c r="H12" s="18">
        <f t="shared" si="3"/>
        <v>8.2059836418424368</v>
      </c>
      <c r="I12" s="23">
        <v>60327</v>
      </c>
      <c r="J12" s="1" t="b">
        <f t="shared" si="4"/>
        <v>1</v>
      </c>
    </row>
    <row r="13" spans="2:10" ht="15" customHeight="1" x14ac:dyDescent="0.15">
      <c r="B13" s="43"/>
      <c r="C13" s="7">
        <v>37535</v>
      </c>
      <c r="D13" s="16">
        <f>((C13/C29)*100)</f>
        <v>0.68348051183740544</v>
      </c>
      <c r="E13" s="7">
        <v>40256</v>
      </c>
      <c r="F13" s="16">
        <f>((E13/E29)*100)</f>
        <v>0.64748540479820527</v>
      </c>
      <c r="G13" s="9">
        <f t="shared" si="2"/>
        <v>2721</v>
      </c>
      <c r="H13" s="10">
        <f t="shared" si="3"/>
        <v>7.2492340482216662</v>
      </c>
      <c r="I13" s="23">
        <v>40256</v>
      </c>
      <c r="J13" s="1" t="b">
        <f t="shared" si="4"/>
        <v>1</v>
      </c>
    </row>
    <row r="14" spans="2:10" ht="15" customHeight="1" x14ac:dyDescent="0.15">
      <c r="B14" s="41" t="s">
        <v>16</v>
      </c>
      <c r="C14" s="11">
        <v>53397</v>
      </c>
      <c r="D14" s="12">
        <f>((C14/C28)*100)</f>
        <v>0.86213452282290315</v>
      </c>
      <c r="E14" s="11">
        <v>58576</v>
      </c>
      <c r="F14" s="12">
        <f>((E14/E28)*100)</f>
        <v>0.81022777005333102</v>
      </c>
      <c r="G14" s="13">
        <f t="shared" si="2"/>
        <v>5179</v>
      </c>
      <c r="H14" s="14">
        <f t="shared" si="3"/>
        <v>9.6990467629267698</v>
      </c>
      <c r="I14" s="23">
        <v>58576</v>
      </c>
      <c r="J14" s="1" t="b">
        <f t="shared" si="4"/>
        <v>1</v>
      </c>
    </row>
    <row r="15" spans="2:10" ht="15" customHeight="1" x14ac:dyDescent="0.15">
      <c r="B15" s="42"/>
      <c r="C15" s="15">
        <v>52168</v>
      </c>
      <c r="D15" s="8">
        <f>((C15/C29)*100)</f>
        <v>0.94993502974647037</v>
      </c>
      <c r="E15" s="15">
        <v>56814</v>
      </c>
      <c r="F15" s="8">
        <f>((E15/E29)*100)</f>
        <v>0.91380752653530495</v>
      </c>
      <c r="G15" s="13">
        <f t="shared" si="2"/>
        <v>4646</v>
      </c>
      <c r="H15" s="14">
        <f t="shared" si="3"/>
        <v>8.9058426621683822</v>
      </c>
      <c r="I15" s="23">
        <v>56814</v>
      </c>
      <c r="J15" s="1" t="b">
        <f t="shared" si="4"/>
        <v>1</v>
      </c>
    </row>
    <row r="16" spans="2:10" ht="15" customHeight="1" x14ac:dyDescent="0.15">
      <c r="B16" s="41" t="s">
        <v>17</v>
      </c>
      <c r="C16" s="11">
        <v>24569</v>
      </c>
      <c r="D16" s="12">
        <f>((C16/C28)*100)</f>
        <v>0.39668489037279081</v>
      </c>
      <c r="E16" s="11">
        <v>26786</v>
      </c>
      <c r="F16" s="12">
        <f>((E16/E28)*100)</f>
        <v>0.37050602718943804</v>
      </c>
      <c r="G16" s="17">
        <f t="shared" si="2"/>
        <v>2217</v>
      </c>
      <c r="H16" s="18">
        <f t="shared" si="3"/>
        <v>9.0235662827139862</v>
      </c>
      <c r="I16" s="23">
        <v>26786</v>
      </c>
      <c r="J16" s="1" t="b">
        <f t="shared" si="4"/>
        <v>1</v>
      </c>
    </row>
    <row r="17" spans="2:10" ht="15" customHeight="1" x14ac:dyDescent="0.15">
      <c r="B17" s="42"/>
      <c r="C17" s="15">
        <v>17945</v>
      </c>
      <c r="D17" s="8">
        <f>((C17/C29)*100)</f>
        <v>0.32676322858458079</v>
      </c>
      <c r="E17" s="15">
        <v>18938</v>
      </c>
      <c r="F17" s="8">
        <f>((E17/E29)*100)</f>
        <v>0.30460250884510165</v>
      </c>
      <c r="G17" s="9">
        <f t="shared" si="2"/>
        <v>993</v>
      </c>
      <c r="H17" s="10">
        <f t="shared" si="3"/>
        <v>5.5335748119253338</v>
      </c>
      <c r="I17" s="23">
        <v>18938</v>
      </c>
      <c r="J17" s="1" t="b">
        <f t="shared" si="4"/>
        <v>1</v>
      </c>
    </row>
    <row r="18" spans="2:10" ht="15" customHeight="1" x14ac:dyDescent="0.15">
      <c r="B18" s="43" t="s">
        <v>18</v>
      </c>
      <c r="C18" s="19">
        <v>28919</v>
      </c>
      <c r="D18" s="12">
        <f>((C18/C28)*100)</f>
        <v>0.46691889554685728</v>
      </c>
      <c r="E18" s="19">
        <v>35708</v>
      </c>
      <c r="F18" s="12">
        <f>((E18/E28)*100)</f>
        <v>0.4939158224027646</v>
      </c>
      <c r="G18" s="13">
        <f t="shared" si="2"/>
        <v>6789</v>
      </c>
      <c r="H18" s="14">
        <f t="shared" si="3"/>
        <v>23.475915488087409</v>
      </c>
      <c r="I18" s="23">
        <v>35708</v>
      </c>
      <c r="J18" s="1" t="b">
        <f t="shared" si="4"/>
        <v>1</v>
      </c>
    </row>
    <row r="19" spans="2:10" ht="15" customHeight="1" x14ac:dyDescent="0.15">
      <c r="B19" s="43"/>
      <c r="C19" s="7">
        <v>28521</v>
      </c>
      <c r="D19" s="8">
        <f>((C19/C29)*100)</f>
        <v>0.51934321774649361</v>
      </c>
      <c r="E19" s="7">
        <v>34890</v>
      </c>
      <c r="F19" s="8">
        <f>((E19/E29)*100)</f>
        <v>0.5611776076462982</v>
      </c>
      <c r="G19" s="13">
        <f t="shared" si="2"/>
        <v>6369</v>
      </c>
      <c r="H19" s="14">
        <f t="shared" si="3"/>
        <v>22.330914063321771</v>
      </c>
      <c r="I19" s="23">
        <v>34890</v>
      </c>
      <c r="J19" s="1" t="b">
        <f t="shared" si="4"/>
        <v>1</v>
      </c>
    </row>
    <row r="20" spans="2:10" ht="15" customHeight="1" x14ac:dyDescent="0.15">
      <c r="B20" s="41" t="s">
        <v>19</v>
      </c>
      <c r="C20" s="11">
        <v>21798</v>
      </c>
      <c r="D20" s="12">
        <f>((C20/C28)*100)</f>
        <v>0.35194502178949466</v>
      </c>
      <c r="E20" s="11">
        <v>22369</v>
      </c>
      <c r="F20" s="12">
        <f>((E20/E28)*100)</f>
        <v>0.30940974099158292</v>
      </c>
      <c r="G20" s="17">
        <f t="shared" si="2"/>
        <v>571</v>
      </c>
      <c r="H20" s="18">
        <f t="shared" si="3"/>
        <v>2.6195063767318061</v>
      </c>
      <c r="I20" s="23">
        <v>22369</v>
      </c>
      <c r="J20" s="1" t="b">
        <f t="shared" si="4"/>
        <v>1</v>
      </c>
    </row>
    <row r="21" spans="2:10" ht="15" customHeight="1" x14ac:dyDescent="0.15">
      <c r="B21" s="42"/>
      <c r="C21" s="15">
        <v>4746</v>
      </c>
      <c r="D21" s="8">
        <f>((C21/C29)*100)</f>
        <v>8.642063431944387E-2</v>
      </c>
      <c r="E21" s="15">
        <v>4937</v>
      </c>
      <c r="F21" s="8">
        <f>((E21/E29)*100)</f>
        <v>7.9407676954708351E-2</v>
      </c>
      <c r="G21" s="9">
        <f t="shared" si="2"/>
        <v>191</v>
      </c>
      <c r="H21" s="10">
        <f t="shared" si="3"/>
        <v>4.024441635061109</v>
      </c>
      <c r="I21" s="23">
        <v>4937</v>
      </c>
      <c r="J21" s="1" t="b">
        <f t="shared" si="4"/>
        <v>1</v>
      </c>
    </row>
    <row r="22" spans="2:10" ht="15" customHeight="1" x14ac:dyDescent="0.15">
      <c r="B22" s="43" t="s">
        <v>20</v>
      </c>
      <c r="C22" s="19">
        <v>4487</v>
      </c>
      <c r="D22" s="12">
        <f>((C22/C28)*100)</f>
        <v>7.2445972693341701E-2</v>
      </c>
      <c r="E22" s="19">
        <v>4719</v>
      </c>
      <c r="F22" s="12">
        <f>((E22/E28)*100)</f>
        <v>6.5273573594674769E-2</v>
      </c>
      <c r="G22" s="13">
        <f t="shared" si="2"/>
        <v>232</v>
      </c>
      <c r="H22" s="14">
        <f t="shared" si="3"/>
        <v>5.1704925339870726</v>
      </c>
      <c r="I22" s="23">
        <v>4719</v>
      </c>
      <c r="J22" s="1" t="b">
        <f t="shared" si="4"/>
        <v>1</v>
      </c>
    </row>
    <row r="23" spans="2:10" ht="15" customHeight="1" x14ac:dyDescent="0.15">
      <c r="B23" s="43"/>
      <c r="C23" s="7">
        <v>1833</v>
      </c>
      <c r="D23" s="8">
        <f>((C23/C29)*100)</f>
        <v>3.3377375201757403E-2</v>
      </c>
      <c r="E23" s="7">
        <v>1879</v>
      </c>
      <c r="F23" s="8">
        <f>((E23/E29)*100)</f>
        <v>3.0222204779804942E-2</v>
      </c>
      <c r="G23" s="13">
        <f t="shared" si="2"/>
        <v>46</v>
      </c>
      <c r="H23" s="14">
        <f t="shared" si="3"/>
        <v>2.5095471903982656</v>
      </c>
      <c r="I23" s="23">
        <v>1879</v>
      </c>
      <c r="J23" s="1" t="b">
        <f t="shared" si="4"/>
        <v>1</v>
      </c>
    </row>
    <row r="24" spans="2:10" ht="15" customHeight="1" x14ac:dyDescent="0.15">
      <c r="B24" s="41" t="s">
        <v>21</v>
      </c>
      <c r="C24" s="11">
        <v>736</v>
      </c>
      <c r="D24" s="12">
        <f>((C24/C28)*100)</f>
        <v>1.1883270760485735E-2</v>
      </c>
      <c r="E24" s="11">
        <v>623</v>
      </c>
      <c r="F24" s="12">
        <f>((E24/E28)*100)</f>
        <v>8.6173842656245767E-3</v>
      </c>
      <c r="G24" s="17">
        <f t="shared" si="2"/>
        <v>-113</v>
      </c>
      <c r="H24" s="18">
        <f t="shared" si="3"/>
        <v>-15.353260869565219</v>
      </c>
      <c r="I24" s="23">
        <v>623</v>
      </c>
      <c r="J24" s="1" t="b">
        <f t="shared" si="4"/>
        <v>1</v>
      </c>
    </row>
    <row r="25" spans="2:10" ht="15" customHeight="1" x14ac:dyDescent="0.15">
      <c r="B25" s="42"/>
      <c r="C25" s="15">
        <v>547</v>
      </c>
      <c r="D25" s="8">
        <f>((C25/C29)*100)</f>
        <v>9.9604060203825964E-3</v>
      </c>
      <c r="E25" s="15">
        <v>449</v>
      </c>
      <c r="F25" s="8">
        <f>((E25/E29)*100)</f>
        <v>7.2218041224760077E-3</v>
      </c>
      <c r="G25" s="9">
        <f t="shared" si="2"/>
        <v>-98</v>
      </c>
      <c r="H25" s="10">
        <f t="shared" si="3"/>
        <v>-17.915904936014627</v>
      </c>
      <c r="I25" s="23">
        <v>449</v>
      </c>
      <c r="J25" s="1" t="b">
        <f t="shared" si="4"/>
        <v>1</v>
      </c>
    </row>
    <row r="26" spans="2:10" ht="15" customHeight="1" x14ac:dyDescent="0.15">
      <c r="B26" s="43" t="s">
        <v>22</v>
      </c>
      <c r="C26" s="19">
        <v>611596</v>
      </c>
      <c r="D26" s="12">
        <f>((C26/C28)*100)</f>
        <v>9.8746750869973283</v>
      </c>
      <c r="E26" s="19">
        <v>652252</v>
      </c>
      <c r="F26" s="12">
        <f>((E26/E28)*100)</f>
        <v>9.0220001958622174</v>
      </c>
      <c r="G26" s="13">
        <f t="shared" si="2"/>
        <v>40656</v>
      </c>
      <c r="H26" s="14">
        <f t="shared" si="3"/>
        <v>6.6475254906833925</v>
      </c>
      <c r="I26" s="24">
        <v>652252</v>
      </c>
      <c r="J26" s="1" t="b">
        <f t="shared" si="4"/>
        <v>1</v>
      </c>
    </row>
    <row r="27" spans="2:10" ht="15" customHeight="1" x14ac:dyDescent="0.15">
      <c r="B27" s="44"/>
      <c r="C27" s="20">
        <v>523194</v>
      </c>
      <c r="D27" s="16">
        <f>((C27/C29)*100)</f>
        <v>9.5269189532505507</v>
      </c>
      <c r="E27" s="20">
        <v>539340</v>
      </c>
      <c r="F27" s="16">
        <f>((E27/E29)*100)</f>
        <v>8.6748504129536972</v>
      </c>
      <c r="G27" s="21">
        <f t="shared" si="2"/>
        <v>16146</v>
      </c>
      <c r="H27" s="22">
        <f t="shared" si="3"/>
        <v>3.0860445647312531</v>
      </c>
      <c r="I27" s="23">
        <v>539340</v>
      </c>
      <c r="J27" s="1" t="b">
        <f t="shared" si="4"/>
        <v>1</v>
      </c>
    </row>
    <row r="28" spans="2:10" ht="15" customHeight="1" x14ac:dyDescent="0.15">
      <c r="B28" s="45" t="s">
        <v>23</v>
      </c>
      <c r="C28" s="32">
        <f>SUM(C6,C8,C10,C12,C14,C16,C18,C20,C22,C24,C26)</f>
        <v>6193581</v>
      </c>
      <c r="D28" s="33">
        <v>100</v>
      </c>
      <c r="E28" s="32">
        <f>SUM(E6,E8,E10,E12,E14,E16,E18,E20,E22,E24,E26)</f>
        <v>7229572</v>
      </c>
      <c r="F28" s="33">
        <v>100</v>
      </c>
      <c r="G28" s="34">
        <f t="shared" si="2"/>
        <v>1035991</v>
      </c>
      <c r="H28" s="35">
        <f t="shared" si="3"/>
        <v>16.726849943514097</v>
      </c>
      <c r="I28" s="6"/>
    </row>
    <row r="29" spans="2:10" ht="15" customHeight="1" x14ac:dyDescent="0.15">
      <c r="B29" s="46"/>
      <c r="C29" s="36">
        <f>SUM(C7,C9,C11,C13,C15,C17,C19,C21,C23,C25,C27)</f>
        <v>5491744</v>
      </c>
      <c r="D29" s="37">
        <v>100</v>
      </c>
      <c r="E29" s="36">
        <f>SUM(E7,E9,E11,E13,E15,E17,E19,E21,E23,E25,E27)</f>
        <v>6217283</v>
      </c>
      <c r="F29" s="37">
        <v>100</v>
      </c>
      <c r="G29" s="38">
        <f t="shared" si="2"/>
        <v>725539</v>
      </c>
      <c r="H29" s="39">
        <f t="shared" si="3"/>
        <v>13.211449768962297</v>
      </c>
      <c r="I29" s="6"/>
    </row>
    <row r="30" spans="2:10" ht="29.25" customHeight="1" x14ac:dyDescent="0.15">
      <c r="B30" s="40" t="s">
        <v>25</v>
      </c>
      <c r="C30" s="40"/>
      <c r="D30" s="40"/>
      <c r="E30" s="40"/>
      <c r="F30" s="40"/>
      <c r="G30" s="40"/>
      <c r="H30" s="40"/>
    </row>
  </sheetData>
  <mergeCells count="18">
    <mergeCell ref="B6:B7"/>
    <mergeCell ref="B1:H1"/>
    <mergeCell ref="C3:D3"/>
    <mergeCell ref="E3:F3"/>
    <mergeCell ref="G3:H3"/>
    <mergeCell ref="G4:G5"/>
    <mergeCell ref="B30:H30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</mergeCells>
  <phoneticPr fontId="4"/>
  <printOptions horizontalCentered="1" verticalCentered="1"/>
  <pageMargins left="0.78740157480314965" right="0" top="0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令和５資料2-5-2</vt:lpstr>
      <vt:lpstr>'令和５資料2-5-2'!Print_Area</vt:lpstr>
    </vt:vector>
  </TitlesOfParts>
  <Company>Ministry of Internal Affairs and Communications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相部　孝明</dc:creator>
  <cp:lastModifiedBy>win028</cp:lastModifiedBy>
  <cp:lastPrinted>2023-12-26T08:49:01Z</cp:lastPrinted>
  <dcterms:created xsi:type="dcterms:W3CDTF">2023-11-07T09:15:25Z</dcterms:created>
  <dcterms:modified xsi:type="dcterms:W3CDTF">2024-03-21T07:33:31Z</dcterms:modified>
</cp:coreProperties>
</file>