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498759E6-8468-40B2-AF3D-A860095CC5FF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５資料2-5-7" sheetId="13" r:id="rId1"/>
  </sheets>
  <definedNames>
    <definedName name="_xlnm.Print_Area" localSheetId="0">'令和５資料2-5-7'!$A$2:$I$34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3" l="1"/>
  <c r="H19" i="13"/>
  <c r="H17" i="13"/>
  <c r="G23" i="13" l="1"/>
  <c r="N16" i="13" s="1"/>
  <c r="G16" i="13" s="1"/>
  <c r="F23" i="13"/>
  <c r="M16" i="13" s="1"/>
  <c r="F16" i="13" s="1"/>
  <c r="E23" i="13"/>
  <c r="L24" i="13" s="1"/>
  <c r="D23" i="13"/>
  <c r="K24" i="13" s="1"/>
  <c r="N20" i="13"/>
  <c r="G20" i="13" s="1"/>
  <c r="I16" i="13"/>
  <c r="H15" i="13"/>
  <c r="I14" i="13"/>
  <c r="H13" i="13"/>
  <c r="I12" i="13"/>
  <c r="H11" i="13"/>
  <c r="I9" i="13"/>
  <c r="H9" i="13"/>
  <c r="H7" i="13"/>
  <c r="K10" i="13" l="1"/>
  <c r="D10" i="13" s="1"/>
  <c r="L14" i="13"/>
  <c r="E14" i="13" s="1"/>
  <c r="L10" i="13"/>
  <c r="E10" i="13" s="1"/>
  <c r="K14" i="13"/>
  <c r="D14" i="13" s="1"/>
  <c r="N10" i="13"/>
  <c r="G10" i="13" s="1"/>
  <c r="M14" i="13"/>
  <c r="F14" i="13" s="1"/>
  <c r="N14" i="13"/>
  <c r="G14" i="13" s="1"/>
  <c r="M20" i="13"/>
  <c r="F20" i="13" s="1"/>
  <c r="H23" i="13"/>
  <c r="O18" i="13" s="1"/>
  <c r="H18" i="13" s="1"/>
  <c r="M10" i="13"/>
  <c r="F10" i="13" s="1"/>
  <c r="I24" i="13"/>
  <c r="M24" i="13"/>
  <c r="N24" i="13"/>
  <c r="L18" i="13"/>
  <c r="E18" i="13" s="1"/>
  <c r="M18" i="13"/>
  <c r="F18" i="13" s="1"/>
  <c r="K22" i="13"/>
  <c r="D22" i="13" s="1"/>
  <c r="K8" i="13"/>
  <c r="D8" i="13" s="1"/>
  <c r="K12" i="13"/>
  <c r="D12" i="13" s="1"/>
  <c r="K16" i="13"/>
  <c r="D16" i="13" s="1"/>
  <c r="N18" i="13"/>
  <c r="G18" i="13" s="1"/>
  <c r="L22" i="13"/>
  <c r="E22" i="13" s="1"/>
  <c r="L8" i="13"/>
  <c r="E8" i="13" s="1"/>
  <c r="L12" i="13"/>
  <c r="E12" i="13" s="1"/>
  <c r="L16" i="13"/>
  <c r="E16" i="13" s="1"/>
  <c r="M22" i="13"/>
  <c r="F22" i="13" s="1"/>
  <c r="K18" i="13"/>
  <c r="D18" i="13" s="1"/>
  <c r="M8" i="13"/>
  <c r="F8" i="13" s="1"/>
  <c r="M12" i="13"/>
  <c r="F12" i="13" s="1"/>
  <c r="K20" i="13"/>
  <c r="D20" i="13" s="1"/>
  <c r="N22" i="13"/>
  <c r="G22" i="13" s="1"/>
  <c r="N8" i="13"/>
  <c r="G8" i="13" s="1"/>
  <c r="N12" i="13"/>
  <c r="G12" i="13" s="1"/>
  <c r="L20" i="13"/>
  <c r="E20" i="13" s="1"/>
  <c r="O8" i="13" l="1"/>
  <c r="H8" i="13" s="1"/>
  <c r="O12" i="13"/>
  <c r="H12" i="13" s="1"/>
  <c r="O14" i="13"/>
  <c r="H14" i="13" s="1"/>
  <c r="O22" i="13"/>
  <c r="H22" i="13" s="1"/>
  <c r="O16" i="13"/>
  <c r="H16" i="13" s="1"/>
  <c r="O10" i="13"/>
  <c r="H10" i="13" s="1"/>
  <c r="O24" i="13"/>
  <c r="O20" i="13"/>
  <c r="H20" i="13" s="1"/>
</calcChain>
</file>

<file path=xl/sharedStrings.xml><?xml version="1.0" encoding="utf-8"?>
<sst xmlns="http://schemas.openxmlformats.org/spreadsheetml/2006/main" count="39" uniqueCount="32">
  <si>
    <t>合計</t>
    <rPh sb="0" eb="2">
      <t>ゴウケイ</t>
    </rPh>
    <phoneticPr fontId="3"/>
  </si>
  <si>
    <t>一般負傷</t>
  </si>
  <si>
    <t>新生児</t>
    <rPh sb="0" eb="3">
      <t>シンセイジ</t>
    </rPh>
    <phoneticPr fontId="3"/>
  </si>
  <si>
    <t>乳幼児</t>
    <rPh sb="0" eb="3">
      <t>ニュウヨウジ</t>
    </rPh>
    <phoneticPr fontId="3"/>
  </si>
  <si>
    <t>少年</t>
    <rPh sb="0" eb="2">
      <t>ショウネン</t>
    </rPh>
    <phoneticPr fontId="3"/>
  </si>
  <si>
    <t>成人</t>
    <rPh sb="0" eb="2">
      <t>セイジン</t>
    </rPh>
    <phoneticPr fontId="3"/>
  </si>
  <si>
    <t>高齢者</t>
    <rPh sb="0" eb="3">
      <t>コウレイシャ</t>
    </rPh>
    <phoneticPr fontId="3"/>
  </si>
  <si>
    <t>令和２年</t>
    <rPh sb="0" eb="2">
      <t>レイワ</t>
    </rPh>
    <rPh sb="3" eb="4">
      <t>ネン</t>
    </rPh>
    <phoneticPr fontId="3"/>
  </si>
  <si>
    <t>資料2-5-7　救急自動車による年齢区分別事故種別搬送人員の状況</t>
    <rPh sb="0" eb="2">
      <t>シリョウ</t>
    </rPh>
    <phoneticPr fontId="3"/>
  </si>
  <si>
    <t>　　　　　　　　　　　　　　　　事故種別
年齢区分</t>
    <rPh sb="23" eb="25">
      <t>ネンレイ</t>
    </rPh>
    <rPh sb="25" eb="27">
      <t>クブン</t>
    </rPh>
    <phoneticPr fontId="3"/>
  </si>
  <si>
    <t>急　病</t>
    <phoneticPr fontId="3"/>
  </si>
  <si>
    <t>交通事故</t>
    <rPh sb="2" eb="4">
      <t>ジコ</t>
    </rPh>
    <phoneticPr fontId="3"/>
  </si>
  <si>
    <t>その他
(左記以外)</t>
    <rPh sb="5" eb="7">
      <t>サキ</t>
    </rPh>
    <rPh sb="7" eb="9">
      <t>イガイ</t>
    </rPh>
    <phoneticPr fontId="3"/>
  </si>
  <si>
    <r>
      <t>合　計</t>
    </r>
    <r>
      <rPr>
        <vertAlign val="superscript"/>
        <sz val="11"/>
        <rFont val="ＭＳ Ｐゴシック"/>
        <family val="3"/>
        <charset val="128"/>
      </rPr>
      <t>※</t>
    </r>
    <rPh sb="0" eb="1">
      <t>ゴウ</t>
    </rPh>
    <rPh sb="2" eb="3">
      <t>ケイ</t>
    </rPh>
    <phoneticPr fontId="3"/>
  </si>
  <si>
    <t>(参考)</t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</si>
  <si>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</si>
  <si>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(構成比)</t>
    <rPh sb="1" eb="4">
      <t>コウセイヒ</t>
    </rPh>
    <phoneticPr fontId="3"/>
  </si>
  <si>
    <t>(構成比：％)</t>
    <phoneticPr fontId="3"/>
  </si>
  <si>
    <t>うち、65歳から74歳</t>
    <rPh sb="5" eb="6">
      <t>サイ</t>
    </rPh>
    <rPh sb="10" eb="11">
      <t>サイ</t>
    </rPh>
    <phoneticPr fontId="3"/>
  </si>
  <si>
    <t>うち、75歳から84歳</t>
    <rPh sb="5" eb="6">
      <t>サイ</t>
    </rPh>
    <rPh sb="10" eb="11">
      <t>サイ</t>
    </rPh>
    <phoneticPr fontId="3"/>
  </si>
  <si>
    <t>うち、85歳以上</t>
    <rPh sb="5" eb="6">
      <t>サイ</t>
    </rPh>
    <rPh sb="6" eb="8">
      <t>イジョウ</t>
    </rPh>
    <phoneticPr fontId="3"/>
  </si>
  <si>
    <t>(構成比：％)</t>
  </si>
  <si>
    <t>（備考）</t>
    <rPh sb="1" eb="3">
      <t>ビコウ</t>
    </rPh>
    <phoneticPr fontId="3"/>
  </si>
  <si>
    <t>２　年齢区分は次によっている。</t>
  </si>
  <si>
    <t>（令和４年中）</t>
    <rPh sb="1" eb="3">
      <t>レイワ</t>
    </rPh>
    <rPh sb="4" eb="5">
      <t>ネン</t>
    </rPh>
    <rPh sb="5" eb="6">
      <t>チュウ</t>
    </rPh>
    <phoneticPr fontId="3"/>
  </si>
  <si>
    <t>１　「救急年報報告」により作成</t>
  </si>
  <si>
    <t>　（１） 新生児　生後28日未満の者</t>
  </si>
  <si>
    <t>　（２） 乳幼児　生後28日以上満7歳未満の者</t>
  </si>
  <si>
    <t>　（３） 少　 年　満7歳以上満18歳未満の者</t>
  </si>
  <si>
    <t>　（４） 成　 人　満18歳以上満65歳未満の者</t>
  </si>
  <si>
    <t>　（５） 高齢者　満65歳以上の者</t>
  </si>
  <si>
    <t>３　令和２年国勢調査人口中の年齢不詳2,931,838人は含まれていない。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</si>
</sst>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);[Red]\(#,##0\)"/>
    <numFmt numFmtId="178" formatCode="\(#,##0.0\);\(&quot;▲&quot;#,##0.0\)"/>
    <numFmt numFmtId="179" formatCode="\(0.0\)"/>
    <numFmt numFmtId="180" formatCode="\(#,##0\);\(&quot;▲&quot;#,##0\)"/>
    <numFmt numFmtId="181" formatCode="\(#,##0.000\);\(&quot;▲&quot;#,##0.000\)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/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3" fontId="0" fillId="0" borderId="31" xfId="0" applyNumberFormat="1" applyBorder="1"/>
    <xf numFmtId="177" fontId="0" fillId="0" borderId="32" xfId="0" applyNumberFormat="1" applyBorder="1"/>
    <xf numFmtId="177" fontId="0" fillId="0" borderId="33" xfId="0" applyNumberFormat="1" applyBorder="1"/>
    <xf numFmtId="3" fontId="0" fillId="0" borderId="34" xfId="0" applyNumberFormat="1" applyBorder="1"/>
    <xf numFmtId="178" fontId="0" fillId="0" borderId="8" xfId="0" applyNumberFormat="1" applyBorder="1"/>
    <xf numFmtId="178" fontId="0" fillId="0" borderId="2" xfId="0" applyNumberFormat="1" applyBorder="1"/>
    <xf numFmtId="178" fontId="0" fillId="0" borderId="37" xfId="0" applyNumberFormat="1" applyBorder="1"/>
    <xf numFmtId="178" fontId="0" fillId="0" borderId="38" xfId="0" applyNumberFormat="1" applyBorder="1"/>
    <xf numFmtId="176" fontId="0" fillId="0" borderId="0" xfId="0" applyNumberFormat="1"/>
    <xf numFmtId="3" fontId="0" fillId="0" borderId="30" xfId="0" applyNumberFormat="1" applyBorder="1"/>
    <xf numFmtId="177" fontId="0" fillId="0" borderId="1" xfId="0" applyNumberFormat="1" applyBorder="1"/>
    <xf numFmtId="177" fontId="0" fillId="0" borderId="39" xfId="0" applyNumberFormat="1" applyBorder="1"/>
    <xf numFmtId="3" fontId="0" fillId="0" borderId="40" xfId="0" applyNumberFormat="1" applyBorder="1"/>
    <xf numFmtId="3" fontId="0" fillId="0" borderId="43" xfId="0" applyNumberFormat="1" applyBorder="1"/>
    <xf numFmtId="178" fontId="0" fillId="0" borderId="25" xfId="0" applyNumberFormat="1" applyBorder="1"/>
    <xf numFmtId="178" fontId="0" fillId="0" borderId="36" xfId="0" applyNumberFormat="1" applyBorder="1"/>
    <xf numFmtId="178" fontId="0" fillId="0" borderId="3" xfId="0" applyNumberFormat="1" applyBorder="1"/>
    <xf numFmtId="178" fontId="0" fillId="0" borderId="44" xfId="0" applyNumberFormat="1" applyBorder="1"/>
    <xf numFmtId="178" fontId="0" fillId="0" borderId="45" xfId="0" applyNumberFormat="1" applyBorder="1"/>
    <xf numFmtId="178" fontId="0" fillId="0" borderId="46" xfId="0" applyNumberFormat="1" applyBorder="1"/>
    <xf numFmtId="0" fontId="0" fillId="2" borderId="4" xfId="0" applyFill="1" applyBorder="1" applyAlignment="1">
      <alignment horizontal="center" vertical="center"/>
    </xf>
    <xf numFmtId="3" fontId="0" fillId="2" borderId="48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179" fontId="0" fillId="2" borderId="50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 vertical="center"/>
    </xf>
    <xf numFmtId="3" fontId="0" fillId="2" borderId="51" xfId="0" applyNumberFormat="1" applyFill="1" applyBorder="1" applyAlignment="1">
      <alignment horizontal="right"/>
    </xf>
    <xf numFmtId="0" fontId="0" fillId="2" borderId="53" xfId="0" applyFill="1" applyBorder="1" applyAlignment="1">
      <alignment horizontal="center" vertical="center"/>
    </xf>
    <xf numFmtId="179" fontId="0" fillId="2" borderId="57" xfId="0" applyNumberFormat="1" applyFill="1" applyBorder="1" applyAlignment="1">
      <alignment horizontal="right"/>
    </xf>
    <xf numFmtId="178" fontId="6" fillId="0" borderId="0" xfId="0" applyNumberFormat="1" applyFont="1"/>
    <xf numFmtId="178" fontId="0" fillId="0" borderId="0" xfId="0" applyNumberFormat="1"/>
    <xf numFmtId="0" fontId="0" fillId="0" borderId="0" xfId="0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3" fontId="0" fillId="0" borderId="0" xfId="0" applyNumberFormat="1"/>
    <xf numFmtId="181" fontId="0" fillId="0" borderId="0" xfId="0" applyNumberFormat="1"/>
    <xf numFmtId="3" fontId="0" fillId="3" borderId="47" xfId="0" applyNumberFormat="1" applyFill="1" applyBorder="1"/>
    <xf numFmtId="3" fontId="0" fillId="3" borderId="9" xfId="0" applyNumberFormat="1" applyFill="1" applyBorder="1"/>
    <xf numFmtId="3" fontId="0" fillId="3" borderId="24" xfId="0" applyNumberFormat="1" applyFill="1" applyBorder="1"/>
    <xf numFmtId="3" fontId="0" fillId="3" borderId="38" xfId="0" applyNumberFormat="1" applyFill="1" applyBorder="1"/>
    <xf numFmtId="179" fontId="0" fillId="3" borderId="49" xfId="0" applyNumberFormat="1" applyFill="1" applyBorder="1" applyAlignment="1">
      <alignment horizontal="right"/>
    </xf>
    <xf numFmtId="179" fontId="0" fillId="3" borderId="3" xfId="0" applyNumberFormat="1" applyFill="1" applyBorder="1" applyAlignment="1">
      <alignment horizontal="right"/>
    </xf>
    <xf numFmtId="179" fontId="0" fillId="3" borderId="14" xfId="0" applyNumberFormat="1" applyFill="1" applyBorder="1" applyAlignment="1">
      <alignment horizontal="right"/>
    </xf>
    <xf numFmtId="179" fontId="0" fillId="3" borderId="45" xfId="0" applyNumberFormat="1" applyFill="1" applyBorder="1" applyAlignment="1">
      <alignment horizontal="right"/>
    </xf>
    <xf numFmtId="3" fontId="0" fillId="3" borderId="40" xfId="0" applyNumberFormat="1" applyFill="1" applyBorder="1"/>
    <xf numFmtId="179" fontId="0" fillId="3" borderId="52" xfId="0" applyNumberFormat="1" applyFill="1" applyBorder="1"/>
    <xf numFmtId="179" fontId="0" fillId="3" borderId="54" xfId="0" applyNumberFormat="1" applyFill="1" applyBorder="1"/>
    <xf numFmtId="179" fontId="0" fillId="3" borderId="55" xfId="0" applyNumberFormat="1" applyFill="1" applyBorder="1"/>
    <xf numFmtId="179" fontId="0" fillId="3" borderId="56" xfId="0" applyNumberFormat="1" applyFill="1" applyBorder="1"/>
    <xf numFmtId="0" fontId="0" fillId="4" borderId="21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5" xfId="0" applyFill="1" applyBorder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3" fontId="0" fillId="6" borderId="58" xfId="0" applyNumberFormat="1" applyFill="1" applyBorder="1"/>
    <xf numFmtId="177" fontId="0" fillId="6" borderId="59" xfId="0" applyNumberFormat="1" applyFill="1" applyBorder="1"/>
    <xf numFmtId="177" fontId="0" fillId="6" borderId="60" xfId="0" applyNumberFormat="1" applyFill="1" applyBorder="1"/>
    <xf numFmtId="3" fontId="0" fillId="6" borderId="61" xfId="0" applyNumberFormat="1" applyFill="1" applyBorder="1"/>
    <xf numFmtId="3" fontId="0" fillId="6" borderId="62" xfId="0" applyNumberFormat="1" applyFill="1" applyBorder="1"/>
    <xf numFmtId="0" fontId="0" fillId="6" borderId="63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180" fontId="0" fillId="6" borderId="10" xfId="0" applyNumberFormat="1" applyFill="1" applyBorder="1"/>
    <xf numFmtId="180" fontId="0" fillId="6" borderId="11" xfId="0" applyNumberFormat="1" applyFill="1" applyBorder="1"/>
    <xf numFmtId="180" fontId="0" fillId="6" borderId="64" xfId="0" applyNumberFormat="1" applyFill="1" applyBorder="1"/>
    <xf numFmtId="180" fontId="0" fillId="6" borderId="65" xfId="0" applyNumberFormat="1" applyFill="1" applyBorder="1"/>
    <xf numFmtId="180" fontId="0" fillId="6" borderId="29" xfId="0" applyNumberFormat="1" applyFill="1" applyBorder="1"/>
    <xf numFmtId="0" fontId="0" fillId="5" borderId="47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0" borderId="35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78" fontId="0" fillId="0" borderId="41" xfId="0" applyNumberFormat="1" applyBorder="1" applyAlignment="1">
      <alignment horizontal="right" vertical="top"/>
    </xf>
    <xf numFmtId="178" fontId="0" fillId="0" borderId="42" xfId="0" applyNumberFormat="1" applyBorder="1" applyAlignment="1">
      <alignment horizontal="right" vertical="top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</cellXfs>
  <cellStyles count="7">
    <cellStyle name="桁区切り 2" xfId="1" xr:uid="{00000000-0005-0000-0000-000002000000}"/>
    <cellStyle name="桁区切り 2 2" xfId="5" xr:uid="{00000000-0005-0000-0000-000003000000}"/>
    <cellStyle name="標準" xfId="0" builtinId="0"/>
    <cellStyle name="標準 2" xfId="2" xr:uid="{00000000-0005-0000-0000-000005000000}"/>
    <cellStyle name="標準 2 3" xfId="6" xr:uid="{00000000-0005-0000-0000-000006000000}"/>
    <cellStyle name="標準 3" xfId="4" xr:uid="{00000000-0005-0000-0000-000007000000}"/>
    <cellStyle name="標準 4 2" xfId="3" xr:uid="{00000000-0005-0000-0000-000008000000}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O48"/>
  <sheetViews>
    <sheetView tabSelected="1" view="pageBreakPreview" topLeftCell="A2" zoomScale="78" zoomScaleNormal="100" zoomScaleSheetLayoutView="78" workbookViewId="0">
      <selection activeCell="K2" sqref="K1:O1048576"/>
    </sheetView>
  </sheetViews>
  <sheetFormatPr defaultColWidth="8.875" defaultRowHeight="13.5" x14ac:dyDescent="0.15"/>
  <cols>
    <col min="1" max="1" width="6.875" customWidth="1"/>
    <col min="2" max="2" width="13.125" customWidth="1"/>
    <col min="3" max="3" width="17.625" bestFit="1" customWidth="1"/>
    <col min="4" max="8" width="10.125" customWidth="1"/>
    <col min="9" max="9" width="13" bestFit="1" customWidth="1"/>
    <col min="11" max="15" width="0" hidden="1" customWidth="1"/>
  </cols>
  <sheetData>
    <row r="1" spans="2:15" ht="22.15" hidden="1" customHeight="1" x14ac:dyDescent="0.15">
      <c r="B1" s="2" t="s">
        <v>8</v>
      </c>
      <c r="C1" s="2"/>
      <c r="D1" s="2"/>
      <c r="E1" s="2"/>
      <c r="F1" s="2"/>
      <c r="G1" s="2"/>
      <c r="H1" s="2"/>
    </row>
    <row r="2" spans="2:15" ht="14.25" thickBot="1" x14ac:dyDescent="0.2">
      <c r="I2" t="s">
        <v>24</v>
      </c>
    </row>
    <row r="3" spans="2:15" ht="14.25" thickBot="1" x14ac:dyDescent="0.2">
      <c r="B3" s="81" t="s">
        <v>9</v>
      </c>
      <c r="C3" s="82"/>
      <c r="D3" s="87" t="s">
        <v>10</v>
      </c>
      <c r="E3" s="88" t="s">
        <v>11</v>
      </c>
      <c r="F3" s="88" t="s">
        <v>1</v>
      </c>
      <c r="G3" s="89" t="s">
        <v>12</v>
      </c>
      <c r="H3" s="80" t="s">
        <v>13</v>
      </c>
      <c r="I3" s="50" t="s">
        <v>14</v>
      </c>
    </row>
    <row r="4" spans="2:15" ht="14.25" thickBot="1" x14ac:dyDescent="0.2">
      <c r="B4" s="83"/>
      <c r="C4" s="84"/>
      <c r="D4" s="87"/>
      <c r="E4" s="88"/>
      <c r="F4" s="88"/>
      <c r="G4" s="90"/>
      <c r="H4" s="80"/>
      <c r="I4" s="51" t="s">
        <v>7</v>
      </c>
    </row>
    <row r="5" spans="2:15" ht="14.25" thickBot="1" x14ac:dyDescent="0.2">
      <c r="B5" s="83"/>
      <c r="C5" s="84"/>
      <c r="D5" s="87"/>
      <c r="E5" s="88"/>
      <c r="F5" s="88"/>
      <c r="G5" s="90"/>
      <c r="H5" s="80"/>
      <c r="I5" s="52" t="s">
        <v>15</v>
      </c>
    </row>
    <row r="6" spans="2:15" ht="14.25" thickBot="1" x14ac:dyDescent="0.2">
      <c r="B6" s="85"/>
      <c r="C6" s="86"/>
      <c r="D6" s="87"/>
      <c r="E6" s="88"/>
      <c r="F6" s="88"/>
      <c r="G6" s="91"/>
      <c r="H6" s="80"/>
      <c r="I6" s="53" t="s">
        <v>16</v>
      </c>
    </row>
    <row r="7" spans="2:15" ht="14.25" thickBot="1" x14ac:dyDescent="0.2">
      <c r="B7" s="70" t="s">
        <v>2</v>
      </c>
      <c r="C7" s="71"/>
      <c r="D7" s="3">
        <v>2162</v>
      </c>
      <c r="E7" s="4">
        <v>13</v>
      </c>
      <c r="F7" s="4">
        <v>290</v>
      </c>
      <c r="G7" s="5">
        <v>9954</v>
      </c>
      <c r="H7" s="6">
        <f>SUM(D7:G7)</f>
        <v>12419</v>
      </c>
      <c r="I7" s="76">
        <v>6511322</v>
      </c>
    </row>
    <row r="8" spans="2:15" x14ac:dyDescent="0.15">
      <c r="B8" s="72" t="s">
        <v>17</v>
      </c>
      <c r="C8" s="73"/>
      <c r="D8" s="7">
        <f>K8*100</f>
        <v>5.164279998566805E-2</v>
      </c>
      <c r="E8" s="8">
        <f t="shared" ref="E8:H8" si="0">L8*100</f>
        <v>3.7423856845111292E-3</v>
      </c>
      <c r="F8" s="8">
        <f t="shared" si="0"/>
        <v>2.9413017593041491E-2</v>
      </c>
      <c r="G8" s="9">
        <f t="shared" si="0"/>
        <v>1.4270906361693068</v>
      </c>
      <c r="H8" s="10">
        <f t="shared" si="0"/>
        <v>0.19974963340095667</v>
      </c>
      <c r="I8" s="77"/>
      <c r="K8" s="11">
        <f>D7/D$23</f>
        <v>5.1642799985668049E-4</v>
      </c>
      <c r="L8" s="11">
        <f>E7/E$23</f>
        <v>3.7423856845111293E-5</v>
      </c>
      <c r="M8" s="11">
        <f>F7/F$23</f>
        <v>2.9413017593041491E-4</v>
      </c>
      <c r="N8" s="11">
        <f>G7/G$23</f>
        <v>1.4270906361693068E-2</v>
      </c>
      <c r="O8" s="11">
        <f>H7/H$23</f>
        <v>1.9974963340095666E-3</v>
      </c>
    </row>
    <row r="9" spans="2:15" x14ac:dyDescent="0.15">
      <c r="B9" s="70" t="s">
        <v>3</v>
      </c>
      <c r="C9" s="71"/>
      <c r="D9" s="12">
        <v>189768</v>
      </c>
      <c r="E9" s="13">
        <v>8350</v>
      </c>
      <c r="F9" s="13">
        <v>62878</v>
      </c>
      <c r="G9" s="14">
        <v>13144</v>
      </c>
      <c r="H9" s="15">
        <f>SUM(D9:G9)</f>
        <v>274140</v>
      </c>
      <c r="I9" s="78">
        <f>ROUND((I7*100)/I$23,1)</f>
        <v>5.3</v>
      </c>
      <c r="K9" s="11"/>
      <c r="L9" s="11"/>
      <c r="M9" s="11"/>
      <c r="N9" s="11"/>
      <c r="O9" s="11"/>
    </row>
    <row r="10" spans="2:15" x14ac:dyDescent="0.15">
      <c r="B10" s="72" t="s">
        <v>17</v>
      </c>
      <c r="C10" s="73"/>
      <c r="D10" s="7">
        <f>K10*100</f>
        <v>4.532909744532958</v>
      </c>
      <c r="E10" s="8">
        <f t="shared" ref="E10:H10" si="1">L10*100</f>
        <v>2.4037631127436869</v>
      </c>
      <c r="F10" s="8">
        <f t="shared" si="1"/>
        <v>6.377350759362975</v>
      </c>
      <c r="G10" s="9">
        <f t="shared" si="1"/>
        <v>1.8844363393419095</v>
      </c>
      <c r="H10" s="10">
        <f t="shared" si="1"/>
        <v>4.4093215637763317</v>
      </c>
      <c r="I10" s="79"/>
      <c r="K10" s="11">
        <f>D9/D$23</f>
        <v>4.5329097445329578E-2</v>
      </c>
      <c r="L10" s="11">
        <f>E9/E$23</f>
        <v>2.403763112743687E-2</v>
      </c>
      <c r="M10" s="11">
        <f>F9/F$23</f>
        <v>6.377350759362975E-2</v>
      </c>
      <c r="N10" s="11">
        <f>G9/G$23</f>
        <v>1.8844363393419095E-2</v>
      </c>
      <c r="O10" s="11">
        <f>H9/H$23</f>
        <v>4.4093215637763312E-2</v>
      </c>
    </row>
    <row r="11" spans="2:15" x14ac:dyDescent="0.15">
      <c r="B11" s="70" t="s">
        <v>4</v>
      </c>
      <c r="C11" s="71"/>
      <c r="D11" s="12">
        <v>109932</v>
      </c>
      <c r="E11" s="13">
        <v>32011</v>
      </c>
      <c r="F11" s="13">
        <v>32376</v>
      </c>
      <c r="G11" s="14">
        <v>30864</v>
      </c>
      <c r="H11" s="15">
        <f>SUM(D11:G11)</f>
        <v>205183</v>
      </c>
      <c r="I11" s="16">
        <v>11751136</v>
      </c>
      <c r="K11" s="11"/>
      <c r="L11" s="11"/>
      <c r="M11" s="11"/>
      <c r="N11" s="11"/>
      <c r="O11" s="11"/>
    </row>
    <row r="12" spans="2:15" x14ac:dyDescent="0.15">
      <c r="B12" s="72" t="s">
        <v>17</v>
      </c>
      <c r="C12" s="73"/>
      <c r="D12" s="7">
        <f>K12*100</f>
        <v>2.6259002257282424</v>
      </c>
      <c r="E12" s="8">
        <f t="shared" ref="E12:H12" si="2">L12*100</f>
        <v>9.2151929343758283</v>
      </c>
      <c r="F12" s="8">
        <f t="shared" si="2"/>
        <v>3.2837098537665907</v>
      </c>
      <c r="G12" s="9">
        <f t="shared" si="2"/>
        <v>4.4249272046141739</v>
      </c>
      <c r="H12" s="10">
        <f t="shared" si="2"/>
        <v>3.3002036420088969</v>
      </c>
      <c r="I12" s="17">
        <f>ROUND((I11*100)/I$23,1)</f>
        <v>9.5</v>
      </c>
      <c r="K12" s="11">
        <f>D11/D$23</f>
        <v>2.6259002257282425E-2</v>
      </c>
      <c r="L12" s="11">
        <f>E11/E$23</f>
        <v>9.2151929343758279E-2</v>
      </c>
      <c r="M12" s="11">
        <f>F11/F$23</f>
        <v>3.2837098537665907E-2</v>
      </c>
      <c r="N12" s="11">
        <f>G11/G$23</f>
        <v>4.4249272046141735E-2</v>
      </c>
      <c r="O12" s="11">
        <f>H11/H$23</f>
        <v>3.3002036420088969E-2</v>
      </c>
    </row>
    <row r="13" spans="2:15" x14ac:dyDescent="0.15">
      <c r="B13" s="70" t="s">
        <v>5</v>
      </c>
      <c r="C13" s="71"/>
      <c r="D13" s="12">
        <v>1230901</v>
      </c>
      <c r="E13" s="13">
        <v>206942</v>
      </c>
      <c r="F13" s="13">
        <v>182448</v>
      </c>
      <c r="G13" s="14">
        <v>242097</v>
      </c>
      <c r="H13" s="15">
        <f>SUM(D13:G13)</f>
        <v>1862388</v>
      </c>
      <c r="I13" s="16">
        <v>69615998</v>
      </c>
      <c r="K13" s="11"/>
      <c r="L13" s="11"/>
      <c r="M13" s="11"/>
      <c r="N13" s="11"/>
      <c r="O13" s="11"/>
    </row>
    <row r="14" spans="2:15" x14ac:dyDescent="0.15">
      <c r="B14" s="72" t="s">
        <v>17</v>
      </c>
      <c r="C14" s="73"/>
      <c r="D14" s="7">
        <f>K14*100</f>
        <v>29.402023193875483</v>
      </c>
      <c r="E14" s="8">
        <f t="shared" ref="E14:H14" si="3">L14*100</f>
        <v>59.573598332623234</v>
      </c>
      <c r="F14" s="8">
        <f t="shared" si="3"/>
        <v>18.504642185569768</v>
      </c>
      <c r="G14" s="9">
        <f t="shared" si="3"/>
        <v>34.70909802538484</v>
      </c>
      <c r="H14" s="10">
        <f t="shared" si="3"/>
        <v>29.955014111469591</v>
      </c>
      <c r="I14" s="17">
        <f>ROUNDUP((I13*100)/I$23,1)</f>
        <v>56.5</v>
      </c>
      <c r="K14" s="11">
        <f>D13/D$23</f>
        <v>0.29402023193875482</v>
      </c>
      <c r="L14" s="11">
        <f>E13/E$23</f>
        <v>0.59573598332623234</v>
      </c>
      <c r="M14" s="11">
        <f>F13/F$23</f>
        <v>0.1850464218556977</v>
      </c>
      <c r="N14" s="11">
        <f>G13/G$23</f>
        <v>0.34709098025384838</v>
      </c>
      <c r="O14" s="11">
        <f>H13/H$23</f>
        <v>0.29955014111469591</v>
      </c>
    </row>
    <row r="15" spans="2:15" x14ac:dyDescent="0.15">
      <c r="B15" s="70" t="s">
        <v>6</v>
      </c>
      <c r="C15" s="71"/>
      <c r="D15" s="12">
        <v>2653687</v>
      </c>
      <c r="E15" s="13">
        <v>100056</v>
      </c>
      <c r="F15" s="13">
        <v>707966</v>
      </c>
      <c r="G15" s="14">
        <v>401444</v>
      </c>
      <c r="H15" s="15">
        <f>SUM(D15:G15)</f>
        <v>3863153</v>
      </c>
      <c r="I15" s="16">
        <v>35335805</v>
      </c>
      <c r="K15" s="11"/>
      <c r="L15" s="11"/>
      <c r="M15" s="11"/>
      <c r="N15" s="11"/>
      <c r="O15" s="11"/>
    </row>
    <row r="16" spans="2:15" x14ac:dyDescent="0.15">
      <c r="B16" s="74" t="s">
        <v>17</v>
      </c>
      <c r="C16" s="75"/>
      <c r="D16" s="18">
        <f>K16*100</f>
        <v>63.387524035877654</v>
      </c>
      <c r="E16" s="19">
        <f t="shared" ref="E16:H16" si="4">L16*100</f>
        <v>28.803703234572737</v>
      </c>
      <c r="F16" s="19">
        <f t="shared" si="4"/>
        <v>71.804884183707614</v>
      </c>
      <c r="G16" s="20">
        <f t="shared" si="4"/>
        <v>57.554447794489775</v>
      </c>
      <c r="H16" s="21">
        <f t="shared" si="4"/>
        <v>62.135711049344224</v>
      </c>
      <c r="I16" s="22">
        <f>ROUND((I15*100)/I$23,1)</f>
        <v>28.7</v>
      </c>
      <c r="K16" s="11">
        <f>D15/D$23</f>
        <v>0.63387524035877651</v>
      </c>
      <c r="L16" s="11">
        <f>E15/E$23</f>
        <v>0.28803703234572736</v>
      </c>
      <c r="M16" s="11">
        <f>F15/F$23</f>
        <v>0.71804884183707618</v>
      </c>
      <c r="N16" s="11">
        <f>G15/G$23</f>
        <v>0.57554447794489771</v>
      </c>
      <c r="O16" s="11">
        <f>H15/H$23</f>
        <v>0.62135711049344222</v>
      </c>
    </row>
    <row r="17" spans="1:15" x14ac:dyDescent="0.15">
      <c r="B17" s="66"/>
      <c r="C17" s="23" t="s">
        <v>18</v>
      </c>
      <c r="D17" s="37">
        <v>624571</v>
      </c>
      <c r="E17" s="38">
        <v>45658</v>
      </c>
      <c r="F17" s="38">
        <v>139504</v>
      </c>
      <c r="G17" s="39">
        <v>108372</v>
      </c>
      <c r="H17" s="40">
        <f>SUM(D17:G17)</f>
        <v>918105</v>
      </c>
      <c r="I17" s="24">
        <v>17087063</v>
      </c>
      <c r="K17" s="11"/>
      <c r="L17" s="11"/>
      <c r="M17" s="11"/>
      <c r="N17" s="11"/>
      <c r="O17" s="11"/>
    </row>
    <row r="18" spans="1:15" x14ac:dyDescent="0.15">
      <c r="B18" s="66"/>
      <c r="C18" s="25" t="s">
        <v>17</v>
      </c>
      <c r="D18" s="41">
        <f>K18*100</f>
        <v>14.918869208995689</v>
      </c>
      <c r="E18" s="42">
        <f t="shared" ref="E18:H18" si="5">L18*100</f>
        <v>13.143834275646856</v>
      </c>
      <c r="F18" s="42">
        <f t="shared" si="5"/>
        <v>14.149081401033309</v>
      </c>
      <c r="G18" s="43">
        <f t="shared" si="5"/>
        <v>15.537137474677529</v>
      </c>
      <c r="H18" s="44">
        <f t="shared" si="5"/>
        <v>14.76698101083705</v>
      </c>
      <c r="I18" s="26">
        <v>13.9</v>
      </c>
      <c r="K18" s="11">
        <f>D17/D$23</f>
        <v>0.14918869208995689</v>
      </c>
      <c r="L18" s="11">
        <f>E17/E$23</f>
        <v>0.13143834275646857</v>
      </c>
      <c r="M18" s="11">
        <f>F17/F$23</f>
        <v>0.14149081401033309</v>
      </c>
      <c r="N18" s="11">
        <f>G17/G$23</f>
        <v>0.15537137474677529</v>
      </c>
      <c r="O18" s="11">
        <f>H17/H$23</f>
        <v>0.14766981010837049</v>
      </c>
    </row>
    <row r="19" spans="1:15" x14ac:dyDescent="0.15">
      <c r="B19" s="66"/>
      <c r="C19" s="27" t="s">
        <v>19</v>
      </c>
      <c r="D19" s="37">
        <v>988025</v>
      </c>
      <c r="E19" s="38">
        <v>40263</v>
      </c>
      <c r="F19" s="38">
        <v>254080</v>
      </c>
      <c r="G19" s="39">
        <v>148472</v>
      </c>
      <c r="H19" s="40">
        <f>SUM(D19:G19)</f>
        <v>1430840</v>
      </c>
      <c r="I19" s="24">
        <v>12227656</v>
      </c>
      <c r="K19" s="11"/>
      <c r="L19" s="11"/>
      <c r="M19" s="11"/>
      <c r="N19" s="11"/>
      <c r="O19" s="11"/>
    </row>
    <row r="20" spans="1:15" x14ac:dyDescent="0.15">
      <c r="B20" s="66"/>
      <c r="C20" s="25" t="s">
        <v>17</v>
      </c>
      <c r="D20" s="41">
        <f>K20*100</f>
        <v>23.600544614171913</v>
      </c>
      <c r="E20" s="42">
        <f t="shared" ref="E20:H20" si="6">L20*100</f>
        <v>11.590744216574739</v>
      </c>
      <c r="F20" s="42">
        <f t="shared" si="6"/>
        <v>25.769860379448211</v>
      </c>
      <c r="G20" s="43">
        <f t="shared" si="6"/>
        <v>21.286216690107427</v>
      </c>
      <c r="H20" s="44">
        <f t="shared" si="6"/>
        <v>23.013911382190582</v>
      </c>
      <c r="I20" s="26">
        <v>9.9</v>
      </c>
      <c r="K20" s="11">
        <f>D19/D$23</f>
        <v>0.23600544614171912</v>
      </c>
      <c r="L20" s="11">
        <f>E19/E$23</f>
        <v>0.11590744216574739</v>
      </c>
      <c r="M20" s="11">
        <f>F19/F$23</f>
        <v>0.25769860379448212</v>
      </c>
      <c r="N20" s="11">
        <f>G19/G$23</f>
        <v>0.21286216690107426</v>
      </c>
      <c r="O20" s="11">
        <f>H19/H$23</f>
        <v>0.2301391138219058</v>
      </c>
    </row>
    <row r="21" spans="1:15" x14ac:dyDescent="0.15">
      <c r="B21" s="66"/>
      <c r="C21" s="23" t="s">
        <v>20</v>
      </c>
      <c r="D21" s="37">
        <v>1041091</v>
      </c>
      <c r="E21" s="38">
        <v>14135</v>
      </c>
      <c r="F21" s="38">
        <v>314382</v>
      </c>
      <c r="G21" s="39">
        <v>144600</v>
      </c>
      <c r="H21" s="45">
        <f>SUM(D21:G21)</f>
        <v>1514208</v>
      </c>
      <c r="I21" s="28">
        <v>6021086</v>
      </c>
      <c r="K21" s="11"/>
      <c r="L21" s="11"/>
      <c r="M21" s="11"/>
      <c r="N21" s="11"/>
      <c r="O21" s="11"/>
    </row>
    <row r="22" spans="1:15" ht="14.25" thickBot="1" x14ac:dyDescent="0.2">
      <c r="B22" s="67"/>
      <c r="C22" s="29" t="s">
        <v>17</v>
      </c>
      <c r="D22" s="46">
        <f>K22*100</f>
        <v>24.868110212710054</v>
      </c>
      <c r="E22" s="47">
        <f t="shared" ref="E22:H22" si="7">L22*100</f>
        <v>4.0691247423511392</v>
      </c>
      <c r="F22" s="47">
        <f t="shared" si="7"/>
        <v>31.885942403226103</v>
      </c>
      <c r="G22" s="48">
        <f t="shared" si="7"/>
        <v>20.731093629704819</v>
      </c>
      <c r="H22" s="49">
        <f t="shared" si="7"/>
        <v>24.354818656316592</v>
      </c>
      <c r="I22" s="30">
        <v>4.9000000000000004</v>
      </c>
      <c r="K22" s="11">
        <f>D21/D$23</f>
        <v>0.24868110212710054</v>
      </c>
      <c r="L22" s="11">
        <f>E21/E$23</f>
        <v>4.0691247423511392E-2</v>
      </c>
      <c r="M22" s="11">
        <f>F21/F$23</f>
        <v>0.31885942403226103</v>
      </c>
      <c r="N22" s="11">
        <f>G21/G$23</f>
        <v>0.20731093629704819</v>
      </c>
      <c r="O22" s="11">
        <f>H21/H$23</f>
        <v>0.24354818656316593</v>
      </c>
    </row>
    <row r="23" spans="1:15" ht="14.25" thickTop="1" x14ac:dyDescent="0.15">
      <c r="B23" s="68" t="s">
        <v>0</v>
      </c>
      <c r="C23" s="69"/>
      <c r="D23" s="54">
        <f>D7+D9+D11+D13+D15</f>
        <v>4186450</v>
      </c>
      <c r="E23" s="55">
        <f t="shared" ref="E23:H23" si="8">E7+E9+E11+E13+E15</f>
        <v>347372</v>
      </c>
      <c r="F23" s="55">
        <f t="shared" si="8"/>
        <v>985958</v>
      </c>
      <c r="G23" s="56">
        <f t="shared" si="8"/>
        <v>697503</v>
      </c>
      <c r="H23" s="57">
        <f t="shared" si="8"/>
        <v>6217283</v>
      </c>
      <c r="I23" s="58">
        <v>123214261</v>
      </c>
    </row>
    <row r="24" spans="1:15" ht="14.25" thickBot="1" x14ac:dyDescent="0.2">
      <c r="B24" s="59"/>
      <c r="C24" s="60" t="s">
        <v>21</v>
      </c>
      <c r="D24" s="61">
        <v>100</v>
      </c>
      <c r="E24" s="62">
        <v>100</v>
      </c>
      <c r="F24" s="62">
        <v>100</v>
      </c>
      <c r="G24" s="63">
        <v>100</v>
      </c>
      <c r="H24" s="64">
        <v>100</v>
      </c>
      <c r="I24" s="65">
        <f>SUM(I9,I12,I14,I16)</f>
        <v>100</v>
      </c>
      <c r="K24">
        <f>D23/D$23</f>
        <v>1</v>
      </c>
      <c r="L24">
        <f>E23/E$23</f>
        <v>1</v>
      </c>
      <c r="M24">
        <f>F23/F$23</f>
        <v>1</v>
      </c>
      <c r="N24">
        <f>G23/G$23</f>
        <v>1</v>
      </c>
      <c r="O24">
        <f>H23/H$23</f>
        <v>1</v>
      </c>
    </row>
    <row r="25" spans="1:15" x14ac:dyDescent="0.15">
      <c r="A25" t="s">
        <v>22</v>
      </c>
      <c r="B25" s="33" t="s">
        <v>25</v>
      </c>
      <c r="C25" s="1"/>
      <c r="D25" s="31"/>
      <c r="E25" s="31"/>
      <c r="F25" s="31"/>
      <c r="G25" s="31"/>
      <c r="H25" s="31"/>
      <c r="I25" s="32"/>
    </row>
    <row r="26" spans="1:15" x14ac:dyDescent="0.15">
      <c r="A26" s="33"/>
      <c r="B26" s="33" t="s">
        <v>23</v>
      </c>
      <c r="C26" s="33"/>
      <c r="D26" s="34"/>
      <c r="E26" s="34"/>
      <c r="F26" s="34"/>
      <c r="G26" s="34"/>
      <c r="H26" s="31"/>
      <c r="I26" s="32"/>
    </row>
    <row r="27" spans="1:15" x14ac:dyDescent="0.15">
      <c r="A27" s="33"/>
      <c r="B27" s="33" t="s">
        <v>26</v>
      </c>
      <c r="C27" s="33"/>
      <c r="D27" s="34"/>
      <c r="E27" s="34"/>
      <c r="F27" s="34"/>
      <c r="G27" s="34"/>
      <c r="H27" s="31"/>
      <c r="I27" s="32"/>
    </row>
    <row r="28" spans="1:15" x14ac:dyDescent="0.15">
      <c r="A28" s="33"/>
      <c r="B28" s="33" t="s">
        <v>27</v>
      </c>
      <c r="C28" s="33"/>
      <c r="D28" s="34"/>
      <c r="E28" s="34"/>
      <c r="F28" s="34"/>
      <c r="G28" s="34"/>
      <c r="H28" s="31"/>
      <c r="I28" s="32"/>
    </row>
    <row r="29" spans="1:15" x14ac:dyDescent="0.15">
      <c r="A29" s="33"/>
      <c r="B29" s="33" t="s">
        <v>28</v>
      </c>
      <c r="C29" s="33"/>
      <c r="D29" s="34"/>
      <c r="E29" s="34"/>
      <c r="F29" s="34"/>
      <c r="G29" s="34"/>
      <c r="H29" s="31"/>
      <c r="I29" s="32"/>
    </row>
    <row r="30" spans="1:15" x14ac:dyDescent="0.15">
      <c r="A30" s="33"/>
      <c r="B30" s="33" t="s">
        <v>29</v>
      </c>
      <c r="C30" s="33"/>
      <c r="D30" s="34"/>
      <c r="E30" s="34"/>
      <c r="F30" s="34"/>
      <c r="G30" s="34"/>
      <c r="H30" s="31"/>
      <c r="I30" s="32"/>
    </row>
    <row r="31" spans="1:15" x14ac:dyDescent="0.15">
      <c r="A31" s="33"/>
      <c r="B31" s="33" t="s">
        <v>30</v>
      </c>
      <c r="C31" s="33"/>
      <c r="D31" s="34"/>
      <c r="E31" s="34"/>
      <c r="F31" s="34"/>
      <c r="G31" s="34"/>
      <c r="H31" s="31"/>
      <c r="I31" s="32"/>
    </row>
    <row r="32" spans="1:15" x14ac:dyDescent="0.15">
      <c r="A32" s="33"/>
      <c r="B32" s="33" t="s">
        <v>31</v>
      </c>
      <c r="C32" s="33"/>
      <c r="D32" s="34"/>
      <c r="E32" s="34"/>
      <c r="F32" s="34"/>
      <c r="G32" s="34"/>
      <c r="H32" s="31"/>
      <c r="I32" s="32"/>
    </row>
    <row r="33" spans="2:9" x14ac:dyDescent="0.15">
      <c r="B33" s="33"/>
      <c r="C33" s="33"/>
      <c r="D33" s="33"/>
      <c r="E33" s="33"/>
      <c r="F33" s="33"/>
      <c r="G33" s="34"/>
      <c r="H33" s="31"/>
      <c r="I33" s="32"/>
    </row>
    <row r="34" spans="2:9" x14ac:dyDescent="0.15">
      <c r="B34" s="1"/>
      <c r="C34" s="1"/>
      <c r="D34" s="31"/>
      <c r="E34" s="31"/>
      <c r="F34" s="31"/>
      <c r="G34" s="31"/>
      <c r="H34" s="31"/>
      <c r="I34" s="32"/>
    </row>
    <row r="37" spans="2:9" x14ac:dyDescent="0.15">
      <c r="D37" s="35"/>
      <c r="E37" s="35"/>
      <c r="F37" s="35"/>
      <c r="G37" s="35"/>
      <c r="H37" s="35"/>
    </row>
    <row r="38" spans="2:9" x14ac:dyDescent="0.15">
      <c r="D38" s="36"/>
      <c r="E38" s="36"/>
      <c r="F38" s="36"/>
      <c r="G38" s="36"/>
      <c r="H38" s="36"/>
    </row>
    <row r="39" spans="2:9" x14ac:dyDescent="0.15">
      <c r="D39" s="35"/>
      <c r="E39" s="35"/>
      <c r="F39" s="35"/>
      <c r="G39" s="35"/>
      <c r="H39" s="35"/>
    </row>
    <row r="40" spans="2:9" x14ac:dyDescent="0.15">
      <c r="D40" s="36"/>
      <c r="E40" s="36"/>
      <c r="F40" s="36"/>
      <c r="G40" s="36"/>
      <c r="H40" s="36"/>
    </row>
    <row r="41" spans="2:9" x14ac:dyDescent="0.15">
      <c r="D41" s="35"/>
      <c r="E41" s="35"/>
      <c r="F41" s="35"/>
      <c r="G41" s="35"/>
      <c r="H41" s="35"/>
    </row>
    <row r="42" spans="2:9" x14ac:dyDescent="0.15">
      <c r="D42" s="36"/>
      <c r="E42" s="36"/>
      <c r="F42" s="36"/>
      <c r="G42" s="36"/>
      <c r="H42" s="36"/>
    </row>
    <row r="43" spans="2:9" x14ac:dyDescent="0.15">
      <c r="D43" s="35"/>
      <c r="E43" s="35"/>
      <c r="F43" s="35"/>
      <c r="G43" s="35"/>
      <c r="H43" s="35"/>
    </row>
    <row r="44" spans="2:9" x14ac:dyDescent="0.15">
      <c r="D44" s="36"/>
      <c r="E44" s="36"/>
      <c r="F44" s="36"/>
      <c r="G44" s="36"/>
      <c r="H44" s="36"/>
      <c r="I44" s="36"/>
    </row>
    <row r="45" spans="2:9" x14ac:dyDescent="0.15">
      <c r="D45" s="35"/>
      <c r="E45" s="35"/>
      <c r="F45" s="35"/>
      <c r="G45" s="35"/>
      <c r="H45" s="35"/>
    </row>
    <row r="46" spans="2:9" x14ac:dyDescent="0.15">
      <c r="D46" s="36"/>
      <c r="E46" s="36"/>
      <c r="F46" s="36"/>
      <c r="G46" s="36"/>
      <c r="H46" s="36"/>
      <c r="I46" s="36"/>
    </row>
    <row r="47" spans="2:9" x14ac:dyDescent="0.15">
      <c r="D47" s="35"/>
      <c r="E47" s="35"/>
      <c r="F47" s="35"/>
      <c r="G47" s="35"/>
      <c r="H47" s="35"/>
    </row>
    <row r="48" spans="2:9" x14ac:dyDescent="0.15">
      <c r="D48" s="32"/>
      <c r="E48" s="32"/>
      <c r="F48" s="32"/>
      <c r="G48" s="32"/>
      <c r="H48" s="32"/>
    </row>
  </sheetData>
  <mergeCells count="20">
    <mergeCell ref="H3:H6"/>
    <mergeCell ref="B3:C6"/>
    <mergeCell ref="D3:D6"/>
    <mergeCell ref="E3:E6"/>
    <mergeCell ref="F3:F6"/>
    <mergeCell ref="G3:G6"/>
    <mergeCell ref="B7:C7"/>
    <mergeCell ref="I7:I8"/>
    <mergeCell ref="B8:C8"/>
    <mergeCell ref="B9:C9"/>
    <mergeCell ref="I9:I10"/>
    <mergeCell ref="B10:C10"/>
    <mergeCell ref="B17:B22"/>
    <mergeCell ref="B23:C23"/>
    <mergeCell ref="B11:C11"/>
    <mergeCell ref="B12:C12"/>
    <mergeCell ref="B13:C13"/>
    <mergeCell ref="B14:C14"/>
    <mergeCell ref="B15:C15"/>
    <mergeCell ref="B16:C16"/>
  </mergeCells>
  <phoneticPr fontId="3"/>
  <pageMargins left="0.7" right="0.7" top="0.75" bottom="0.75" header="0.3" footer="0.3"/>
  <pageSetup paperSize="9" scale="88" orientation="portrait" horizontalDpi="300" verticalDpi="30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令和５資料2-5-7</vt:lpstr>
      <vt:lpstr>'令和５資料2-5-7'!Print_Area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相部　孝明</dc:creator>
  <cp:lastModifiedBy>win028</cp:lastModifiedBy>
  <cp:lastPrinted>2023-12-26T08:49:01Z</cp:lastPrinted>
  <dcterms:created xsi:type="dcterms:W3CDTF">2023-11-07T09:15:25Z</dcterms:created>
  <dcterms:modified xsi:type="dcterms:W3CDTF">2024-03-21T07:36:19Z</dcterms:modified>
</cp:coreProperties>
</file>